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V:\Oeffentlichkeitsarbeit\Medienbibliothek\"/>
    </mc:Choice>
  </mc:AlternateContent>
  <bookViews>
    <workbookView xWindow="285" yWindow="90" windowWidth="19620" windowHeight="9360" activeTab="1"/>
  </bookViews>
  <sheets>
    <sheet name="Antrag" sheetId="1" r:id="rId1"/>
    <sheet name="Liste zum Antrag" sheetId="2" r:id="rId2"/>
    <sheet name="Erläuterungen zum Antrag" sheetId="3" r:id="rId3"/>
  </sheets>
  <definedNames>
    <definedName name="_xlnm.Print_Area" localSheetId="0">Antrag!$A$1:$L$45</definedName>
    <definedName name="_xlnm.Print_Area" localSheetId="1">'Liste zum Antrag'!$A$1:$L$63</definedName>
  </definedNames>
  <calcPr calcId="162913"/>
</workbook>
</file>

<file path=xl/calcChain.xml><?xml version="1.0" encoding="utf-8"?>
<calcChain xmlns="http://schemas.openxmlformats.org/spreadsheetml/2006/main">
  <c r="H46" i="2" l="1"/>
  <c r="J46" i="2" s="1"/>
  <c r="L57" i="2" l="1"/>
  <c r="L58" i="2"/>
  <c r="L59" i="2"/>
  <c r="L60" i="2"/>
  <c r="L61" i="2"/>
  <c r="L62" i="2"/>
  <c r="J43" i="2" l="1"/>
  <c r="J13" i="2"/>
  <c r="J14" i="2"/>
  <c r="J15" i="2"/>
  <c r="J16" i="2"/>
  <c r="J17" i="2"/>
  <c r="J18" i="2"/>
  <c r="J19" i="2"/>
  <c r="J20" i="2"/>
  <c r="J21" i="2"/>
  <c r="J22" i="2"/>
  <c r="J23" i="2"/>
  <c r="J24" i="2"/>
  <c r="J25" i="2"/>
  <c r="J26" i="2"/>
  <c r="J27" i="2"/>
  <c r="J28" i="2"/>
  <c r="J29" i="2"/>
  <c r="J30" i="2"/>
  <c r="J31" i="2"/>
  <c r="J32" i="2"/>
  <c r="J33" i="2"/>
  <c r="J34" i="2"/>
  <c r="J35" i="2"/>
  <c r="J36" i="2"/>
  <c r="J37" i="2"/>
  <c r="J38" i="2"/>
  <c r="J39" i="2"/>
  <c r="J40" i="2"/>
  <c r="J41" i="2"/>
  <c r="J42" i="2"/>
  <c r="J11" i="2"/>
  <c r="J12" i="2"/>
  <c r="J9" i="2"/>
  <c r="J10" i="2"/>
  <c r="J8" i="2"/>
  <c r="G30" i="1" l="1"/>
  <c r="I32" i="1" s="1"/>
  <c r="E3" i="2"/>
  <c r="D1" i="2" l="1"/>
  <c r="G45" i="2" l="1"/>
  <c r="G2" i="2"/>
  <c r="G3" i="2" s="1"/>
  <c r="J1" i="2"/>
  <c r="E2" i="2"/>
  <c r="D8" i="2" s="1"/>
  <c r="J45" i="2" l="1"/>
  <c r="J47" i="2" s="1"/>
  <c r="D9" i="2"/>
  <c r="E8" i="2"/>
  <c r="A8" i="2"/>
  <c r="A9" i="2" l="1"/>
  <c r="D10" i="2"/>
  <c r="E9" i="2"/>
  <c r="A10" i="2" l="1"/>
  <c r="D11" i="2"/>
  <c r="E10" i="2"/>
  <c r="C8" i="2" l="1"/>
  <c r="D62" i="2"/>
  <c r="C10" i="2"/>
  <c r="C9" i="2"/>
  <c r="D12" i="2"/>
  <c r="E11" i="2"/>
  <c r="A11" i="2"/>
  <c r="C11" i="2" s="1"/>
  <c r="D13" i="2" l="1"/>
  <c r="E12" i="2"/>
  <c r="A12" i="2"/>
  <c r="C12" i="2" s="1"/>
  <c r="D14" i="2" l="1"/>
  <c r="A13" i="2"/>
  <c r="C13" i="2" s="1"/>
  <c r="E13" i="2"/>
  <c r="A14" i="2" l="1"/>
  <c r="C14" i="2" s="1"/>
  <c r="D15" i="2"/>
  <c r="E14" i="2"/>
  <c r="D16" i="2" l="1"/>
  <c r="E15" i="2"/>
  <c r="A15" i="2"/>
  <c r="C15" i="2" s="1"/>
  <c r="D17" i="2" l="1"/>
  <c r="A16" i="2"/>
  <c r="C16" i="2" s="1"/>
  <c r="E16" i="2"/>
  <c r="E17" i="2" l="1"/>
  <c r="A17" i="2"/>
  <c r="C17" i="2" s="1"/>
  <c r="D18" i="2"/>
  <c r="A18" i="2" l="1"/>
  <c r="C18" i="2" s="1"/>
  <c r="D19" i="2"/>
  <c r="E18" i="2"/>
  <c r="D20" i="2" l="1"/>
  <c r="E19" i="2"/>
  <c r="A19" i="2"/>
  <c r="C19" i="2" s="1"/>
  <c r="D21" i="2" l="1"/>
  <c r="E20" i="2"/>
  <c r="A20" i="2"/>
  <c r="C20" i="2" s="1"/>
  <c r="D22" i="2" l="1"/>
  <c r="A21" i="2"/>
  <c r="C21" i="2" s="1"/>
  <c r="E21" i="2"/>
  <c r="A22" i="2" l="1"/>
  <c r="C22" i="2" s="1"/>
  <c r="D23" i="2"/>
  <c r="E22" i="2"/>
  <c r="D24" i="2" l="1"/>
  <c r="E23" i="2"/>
  <c r="A23" i="2"/>
  <c r="C23" i="2" s="1"/>
  <c r="E24" i="2" l="1"/>
  <c r="A24" i="2"/>
  <c r="C24" i="2" s="1"/>
  <c r="D25" i="2"/>
  <c r="D26" i="2" l="1"/>
  <c r="E25" i="2"/>
  <c r="A25" i="2"/>
  <c r="C25" i="2" s="1"/>
  <c r="A26" i="2" l="1"/>
  <c r="C26" i="2" s="1"/>
  <c r="D27" i="2"/>
  <c r="E26" i="2"/>
  <c r="D28" i="2" l="1"/>
  <c r="E27" i="2"/>
  <c r="A27" i="2"/>
  <c r="C27" i="2" s="1"/>
  <c r="E28" i="2" l="1"/>
  <c r="A28" i="2"/>
  <c r="C28" i="2" s="1"/>
  <c r="D29" i="2"/>
  <c r="D30" i="2" l="1"/>
  <c r="E29" i="2"/>
  <c r="A29" i="2"/>
  <c r="C29" i="2" s="1"/>
  <c r="A30" i="2" l="1"/>
  <c r="C30" i="2" s="1"/>
  <c r="D31" i="2"/>
  <c r="E30" i="2"/>
  <c r="D32" i="2" l="1"/>
  <c r="E31" i="2"/>
  <c r="A31" i="2"/>
  <c r="C31" i="2" s="1"/>
  <c r="E32" i="2" l="1"/>
  <c r="A32" i="2"/>
  <c r="C32" i="2" s="1"/>
  <c r="D33" i="2"/>
  <c r="D34" i="2" l="1"/>
  <c r="E33" i="2"/>
  <c r="A33" i="2"/>
  <c r="C33" i="2" s="1"/>
  <c r="A34" i="2" l="1"/>
  <c r="C34" i="2" s="1"/>
  <c r="D35" i="2"/>
  <c r="E34" i="2"/>
  <c r="D36" i="2" l="1"/>
  <c r="E35" i="2"/>
  <c r="A35" i="2"/>
  <c r="C35" i="2" s="1"/>
  <c r="A36" i="2" l="1"/>
  <c r="C36" i="2" s="1"/>
  <c r="D37" i="2"/>
  <c r="E36" i="2"/>
  <c r="D38" i="2" l="1"/>
  <c r="A37" i="2"/>
  <c r="C37" i="2" s="1"/>
  <c r="E37" i="2"/>
  <c r="A38" i="2" l="1"/>
  <c r="C38" i="2" s="1"/>
  <c r="D39" i="2"/>
  <c r="E38" i="2"/>
  <c r="D40" i="2" l="1"/>
  <c r="E39" i="2"/>
  <c r="A39" i="2"/>
  <c r="C39" i="2" s="1"/>
  <c r="D41" i="2" l="1"/>
  <c r="E40" i="2"/>
  <c r="A40" i="2"/>
  <c r="C40" i="2" s="1"/>
  <c r="D42" i="2" l="1"/>
  <c r="A41" i="2"/>
  <c r="C41" i="2" s="1"/>
  <c r="E41" i="2"/>
  <c r="A42" i="2" l="1"/>
  <c r="C42" i="2" s="1"/>
  <c r="D43" i="2"/>
  <c r="E42" i="2"/>
  <c r="E43" i="2" l="1"/>
  <c r="A43" i="2"/>
  <c r="C43" i="2" s="1"/>
  <c r="E56" i="2" l="1"/>
  <c r="J57" i="2"/>
  <c r="J61" i="2"/>
  <c r="J59" i="2"/>
  <c r="J60" i="2"/>
  <c r="J62" i="2"/>
  <c r="J58" i="2"/>
  <c r="J56" i="2"/>
  <c r="E60" i="2"/>
  <c r="E62" i="2"/>
  <c r="E61" i="2"/>
  <c r="E58" i="2"/>
  <c r="E59" i="2"/>
  <c r="E57" i="2"/>
  <c r="H59" i="2" l="1"/>
  <c r="I59" i="2" s="1"/>
  <c r="K59" i="2" s="1"/>
  <c r="H58" i="2"/>
  <c r="I58" i="2" s="1"/>
  <c r="K58" i="2" s="1"/>
  <c r="H62" i="2"/>
  <c r="I62" i="2" s="1"/>
  <c r="K62" i="2" s="1"/>
  <c r="L56" i="2"/>
  <c r="J63" i="2"/>
  <c r="E63" i="2"/>
  <c r="H56" i="2" s="1"/>
  <c r="I56" i="2" s="1"/>
  <c r="K56" i="2" s="1"/>
  <c r="H61" i="2" l="1"/>
  <c r="I61" i="2" s="1"/>
  <c r="K61" i="2" s="1"/>
  <c r="H60" i="2"/>
  <c r="I60" i="2" s="1"/>
  <c r="K60" i="2" s="1"/>
  <c r="H57" i="2"/>
  <c r="I57" i="2" s="1"/>
  <c r="K57" i="2" s="1"/>
  <c r="I63" i="2" l="1"/>
  <c r="K63" i="2" s="1"/>
  <c r="G63" i="2"/>
</calcChain>
</file>

<file path=xl/sharedStrings.xml><?xml version="1.0" encoding="utf-8"?>
<sst xmlns="http://schemas.openxmlformats.org/spreadsheetml/2006/main" count="102" uniqueCount="100">
  <si>
    <t>Ansprechpartner/in:</t>
  </si>
  <si>
    <t>Fax:</t>
  </si>
  <si>
    <t>Telefon:</t>
  </si>
  <si>
    <t>Landschaftsverband Westfalen-Lippe</t>
  </si>
  <si>
    <t>48133 Münster</t>
  </si>
  <si>
    <t>von</t>
  </si>
  <si>
    <t>bis</t>
  </si>
  <si>
    <t>Bewilligungszeitraum:</t>
  </si>
  <si>
    <t xml:space="preserve">Geburtsdatum: </t>
  </si>
  <si>
    <t>ja</t>
  </si>
  <si>
    <t>nein</t>
  </si>
  <si>
    <t>Spalte
ausblenden</t>
  </si>
  <si>
    <t>Monat</t>
  </si>
  <si>
    <t>Jahr</t>
  </si>
  <si>
    <t xml:space="preserve">  (ja / nein)</t>
  </si>
  <si>
    <t>Summe FLS:</t>
  </si>
  <si>
    <t xml:space="preserve"> = D-FLS</t>
  </si>
  <si>
    <t>E-Mail:</t>
  </si>
  <si>
    <t xml:space="preserve">Budgetnachweis </t>
  </si>
  <si>
    <t>über die Abrechnung von Fachleistungsstunden im Rahmen der Eingliederungshilfe</t>
  </si>
  <si>
    <t xml:space="preserve">  (in Prozent)</t>
  </si>
  <si>
    <t xml:space="preserve">  Die Betreuung dauert an.</t>
  </si>
  <si>
    <t xml:space="preserve"> Aktenzeichen LWL:  </t>
  </si>
  <si>
    <t xml:space="preserve">  (Vor- und Zunahme sowie Wohnanschrift)</t>
  </si>
  <si>
    <t xml:space="preserve"> Bewilligungszeitraum:</t>
  </si>
  <si>
    <t xml:space="preserve"> von</t>
  </si>
  <si>
    <t>...</t>
  </si>
  <si>
    <t>Anzahl
Monate</t>
  </si>
  <si>
    <t>+ Summe M-FLS  =</t>
  </si>
  <si>
    <t>3.  Angaben zu den relevanten Entgeltzeiträumen:</t>
  </si>
  <si>
    <t>Stempel / Funktion und Unterschrift der / des Verantwortlichen</t>
  </si>
  <si>
    <t xml:space="preserve">bzw. bis Ende der Betreuung </t>
  </si>
  <si>
    <t>1.  Zeiterfassung der direkten Betreuungsleistungen lt. den Quittierungsbelegen:</t>
  </si>
  <si>
    <t>SUMME D-FLMin =</t>
  </si>
  <si>
    <t>D-FLS</t>
  </si>
  <si>
    <t>Entgeltzeiträume von/bis:</t>
  </si>
  <si>
    <t>Min =</t>
  </si>
  <si>
    <t xml:space="preserve">  Die Betreuung wurde beendet am:</t>
  </si>
  <si>
    <t>LWL-Inklusionsamt Soziale Teilhabe</t>
  </si>
  <si>
    <t>Leistungsberechtigte/r:</t>
  </si>
  <si>
    <t>2.  Erklärung zur Abrechnung mittelbarer, leistungsberechtigterbezogener Tätigkeiten (M-FLS):</t>
  </si>
  <si>
    <t>Kreditinstitut</t>
  </si>
  <si>
    <t>IBAN</t>
  </si>
  <si>
    <t>Leistungsberechtige/r:</t>
  </si>
  <si>
    <t xml:space="preserve">2.1  </t>
  </si>
  <si>
    <t xml:space="preserve">2.2  </t>
  </si>
  <si>
    <t>X</t>
  </si>
  <si>
    <t>ZAD-Nr des LWL:</t>
  </si>
  <si>
    <t>Erläuterungen zur Anwendung des Budgetnachweismusters:</t>
  </si>
  <si>
    <t>1.</t>
  </si>
  <si>
    <t>lt. Landesrahmenvertrag zur Eingliederungshilfe</t>
  </si>
  <si>
    <t>= Leistungsvereinbarung</t>
  </si>
  <si>
    <t>2.</t>
  </si>
  <si>
    <t>4.</t>
  </si>
  <si>
    <t>3.</t>
  </si>
  <si>
    <t>5.</t>
  </si>
  <si>
    <t xml:space="preserve"> Dieses Muster setzt für den Landesteil Westfalen-Lippe die vertraglichen Regelungen um, aus:</t>
  </si>
  <si>
    <t xml:space="preserve"> - LV</t>
  </si>
  <si>
    <t xml:space="preserve"> - VV</t>
  </si>
  <si>
    <t xml:space="preserve"> - Hinweise</t>
  </si>
  <si>
    <t xml:space="preserve"> - RdSchr.</t>
  </si>
  <si>
    <t>= Vergütungsvereinbarung</t>
  </si>
  <si>
    <t>= BeWo Hinweise zur Abrechnung (zuletzt Stand März 2012)</t>
  </si>
  <si>
    <t>= Gemeinsames Rundschreiben des LWL und der Spitzenverbände der Freien Wohlfahrtspflege NRW vom 18.12.2012</t>
  </si>
  <si>
    <t>LWL, Münster,</t>
  </si>
  <si>
    <t>Hiermit wird erklärt, dass die Verpflichtungen aus den Vereinbarungen nach §§ 75 ff. SGB Xll bzw. §§ 125 ff. SGB IX eingehalten wurden und alle hier gemachten Angaben je Betreuungskontakt anhand der Quittierungsbelege sowie der Betreuungsdokumentation jederzeit nachgewiesen werden können. Diese Unterlagen sind 5 Jahre lang aufzubewahren und auf Verlangen des Sozialhilfeträgers bzw. des Trägers der Eingliederungshilfe vorzulegen (§ 2 Abs. 1 der Vergütungsvereinbarung).</t>
  </si>
  <si>
    <t xml:space="preserve">zu unseren Gunsten ergeben, bitten wir um Erstattung auf folgendes Konto: </t>
  </si>
  <si>
    <t>Erfassung Fehlkontakt D-FLMin</t>
  </si>
  <si>
    <r>
      <t xml:space="preserve"> Tatsächlich geleistete Fachleistungsstunden im Bewilligungszeitraum </t>
    </r>
    <r>
      <rPr>
        <u/>
        <sz val="10"/>
        <color theme="1"/>
        <rFont val="Segoe UI"/>
        <family val="2"/>
      </rPr>
      <t>lt. Anlage</t>
    </r>
    <r>
      <rPr>
        <sz val="10"/>
        <color theme="1"/>
        <rFont val="Segoe UI"/>
        <family val="2"/>
      </rPr>
      <t>:</t>
    </r>
  </si>
  <si>
    <t>Kontoinhaber</t>
  </si>
  <si>
    <t xml:space="preserve">Summe D-FLS </t>
  </si>
  <si>
    <r>
      <t xml:space="preserve">lt. individueller Zeiterfassung in Stunden (manuelle Eingabe bei </t>
    </r>
    <r>
      <rPr>
        <b/>
        <sz val="10"/>
        <color theme="1"/>
        <rFont val="Segoe UI"/>
        <family val="2"/>
      </rPr>
      <t>Ziffer 3</t>
    </r>
    <r>
      <rPr>
        <sz val="10"/>
        <color theme="1"/>
        <rFont val="Segoe UI"/>
        <family val="2"/>
      </rPr>
      <t>)</t>
    </r>
  </si>
  <si>
    <r>
      <t>lt. individuellem %-Zeitzuschlag auf die Summe der geleisteten D-FLS (</t>
    </r>
    <r>
      <rPr>
        <b/>
        <sz val="10"/>
        <color theme="1"/>
        <rFont val="Segoe UI"/>
        <family val="2"/>
      </rPr>
      <t>max. 20%</t>
    </r>
    <r>
      <rPr>
        <sz val="10"/>
        <color theme="1"/>
        <rFont val="Segoe UI"/>
        <family val="2"/>
      </rPr>
      <t>):</t>
    </r>
  </si>
  <si>
    <r>
      <t xml:space="preserve">Über den Budgetnachweis sind die tatsächlich geleisteten Fachleistungsstunden (FLS) des Bewilligungszeitraums zu beantragen. Folgeberechnungen in </t>
    </r>
    <r>
      <rPr>
        <u/>
        <sz val="10"/>
        <color theme="1"/>
        <rFont val="Segoe UI"/>
        <family val="2"/>
      </rPr>
      <t>Euro</t>
    </r>
    <r>
      <rPr>
        <sz val="10"/>
        <color theme="1"/>
        <rFont val="Segoe UI"/>
        <family val="2"/>
      </rPr>
      <t xml:space="preserve"> sind im Antrag </t>
    </r>
    <r>
      <rPr>
        <u/>
        <sz val="10"/>
        <color theme="1"/>
        <rFont val="Segoe UI"/>
        <family val="2"/>
      </rPr>
      <t>entbehrlich.</t>
    </r>
    <r>
      <rPr>
        <sz val="10"/>
        <color theme="1"/>
        <rFont val="Segoe UI"/>
        <family val="2"/>
      </rPr>
      <t xml:space="preserve">
Für die beantragten FLS berücksichtigt die Abrechnungsstelle des LWL die jeweils vereinbarten Vergütungssätze je FLS und Entgeltzeitraum.
Die Angabe Ihrer Bankverbindung ist erforderlich.</t>
    </r>
  </si>
  <si>
    <t>Die Differenzierung der FLS nach direkten FLS, mittelbaren Leistungsberechtigten-bezogenen FLS sowie nach den Entgeltzeiträumen erfolgt auf der 2ten Nachweisseite, welche verpflichtend auszufüllender Bestandteil des Budgetnachweises ist. 
Die direkten FLS werden monatlich getrennt erfasst. Das vermeidet doppelten Antragsaufwand im Falle einer rückwirkend abzurechnenden Vergütungsanpassung und schafft im Verlauf des Bewilligungszeitraums Transparenz zum Umfang der bedarfsentsprechend in Anspruch genommenen Betreuungsleistungen. Sie können diese Erfassungsfelder mit Ihren hauseigenen Verfahren verknüpfen oder händisch ausfüllen.</t>
  </si>
  <si>
    <t>Erfassungsfelder sind in "grün" hinterlegt. Diese Felder sind beschreibbar. Im Übrigen ist ein Schreibschutz über die sich anschließende Berechnung gelegt worden, um versehentliche Änderungen zu vermeiden. 
Die auf Seite 1 des Antrages erfassten Daten werden automatisch auf Seite 2 übernommen.</t>
  </si>
  <si>
    <r>
      <t xml:space="preserve">Die Abrechnungsfähigkeit von mittelbaren Leistungsberechtigten-bezogenen FLS ist lt. § 1 VV auf einen 20%igen Zeitzuschlag auf die direkten FLS begrenzt (= 5/6tel D-FLS zu 1/6tel M-FLS). Der in 
§ 1 VV vereinbarte Preis je FLS umfasst sämtliche Leistungen lt. § 1 LV. Alle über den 20%igen Zeitzuschlag (= 1/6tel) ggfls. hinausgehenden Leistungen werden nicht gesondert vergütet (vgl. Ziff B.7 der Hinweise). </t>
    </r>
    <r>
      <rPr>
        <b/>
        <sz val="10"/>
        <color theme="1"/>
        <rFont val="Segoe UI"/>
        <family val="2"/>
      </rPr>
      <t xml:space="preserve">Dieser Zeitzuschlag darf </t>
    </r>
    <r>
      <rPr>
        <b/>
        <u/>
        <sz val="10"/>
        <color theme="1"/>
        <rFont val="Segoe UI"/>
        <family val="2"/>
      </rPr>
      <t>maximal</t>
    </r>
    <r>
      <rPr>
        <b/>
        <sz val="10"/>
        <color theme="1"/>
        <rFont val="Segoe UI"/>
        <family val="2"/>
      </rPr>
      <t xml:space="preserve"> 20% betragen</t>
    </r>
    <r>
      <rPr>
        <sz val="10"/>
        <color theme="1"/>
        <rFont val="Segoe UI"/>
        <family val="2"/>
      </rPr>
      <t xml:space="preserve"> (vgl. Ziff. C.10 der Hinweise). Die Eingabemöglichkeit ist daher auf 20% begrenzt. Im Verlauf des Budgetnachweiszeitraums muss die jeweilige Zeitdauer je einzelner, mittelbarer Leistungsberechtigten-bezogener Fachleistung nicht festgehalten werden (vgl. Ziff. A.8 der Hinweise). 
Entstandener Zeitaufwand für mittelbare Leistungsberechtigten-bezogene FLS kann unter
Ziffer 2+3 dieses Antrages daher entweder per individueller Zeiterfassung in Stunden oder als 
%-Zeitzuschlag beantragt werden. 
Die auf Seite 2 des Antrags ermittelte Gesamtsumme an FLS wird automatisch auf Seite 1 übertragen.</t>
    </r>
  </si>
  <si>
    <t>6.</t>
  </si>
  <si>
    <t xml:space="preserve"> (Die nachstehenden Internetlinks erleichtern Ihnen die Einsichtnahme in diese vertraglichen Regelungen.)</t>
  </si>
  <si>
    <r>
      <t xml:space="preserve">Die </t>
    </r>
    <r>
      <rPr>
        <b/>
        <sz val="10"/>
        <color theme="1"/>
        <rFont val="Segoe UI"/>
        <family val="2"/>
      </rPr>
      <t>grünen Erfassungsfelder</t>
    </r>
    <r>
      <rPr>
        <sz val="10"/>
        <color theme="1"/>
        <rFont val="Segoe UI"/>
        <family val="2"/>
      </rPr>
      <t xml:space="preserve"> zu den antragsrelevanten Entgeltzeiträumen (Seite 2, Ziff. 3) sind mit dem Datum des Beginns der Entgeltzeiträume vorausgefüllt. Sind bzw. werden künftig andere Entgeltzeiträume antragsrelevant, können diese Erfassungsfelder entsprechend überschrieben werden. Die sich anschließende Berechnung (Summe direkte FLS je Entgeltzeitraum, Ziff. 3) berücksichtigt automatisch die geänderten Datumsangaben.</t>
    </r>
  </si>
  <si>
    <t>Erfassung
Kontakt
D-FLMin</t>
  </si>
  <si>
    <r>
      <t xml:space="preserve">Anteil 2.2:
</t>
    </r>
    <r>
      <rPr>
        <i/>
        <sz val="6"/>
        <color theme="0" tint="-0.499984740745262"/>
        <rFont val="Arial"/>
        <family val="2"/>
      </rPr>
      <t>nur nachrichtlich</t>
    </r>
  </si>
  <si>
    <t>Absender:</t>
  </si>
  <si>
    <t>Name</t>
  </si>
  <si>
    <t>Anschrift</t>
  </si>
  <si>
    <t>PLZ</t>
  </si>
  <si>
    <t>Ort</t>
  </si>
  <si>
    <t>Datum</t>
  </si>
  <si>
    <t xml:space="preserve">Sofern sich bei der Abrechnung der Fachleistungsstunden ein Auszahlungsbetrag </t>
  </si>
  <si>
    <t>DE</t>
  </si>
  <si>
    <r>
      <t xml:space="preserve">Über den Budgetnachweis werden im nachstehenden Umfang folgende, im </t>
    </r>
    <r>
      <rPr>
        <u/>
        <sz val="10"/>
        <rFont val="Segoe UI"/>
        <family val="2"/>
      </rPr>
      <t>direkten</t>
    </r>
    <r>
      <rPr>
        <sz val="10"/>
        <rFont val="Segoe UI"/>
        <family val="2"/>
      </rPr>
      <t xml:space="preserve"> Betreuungskontakt erbrachte Minuten zur Abrechnung beantragt (direkte Fachleistungsminuten = D-FLMin). Die Summe der D-FLMin wird in direkte Fachleistungsstunden (D-FLS) umgerechnet. Grundlage sind die Quittierungsbelege, solagen keine Befreiung von der Quittierungspflicht vorliegt.</t>
    </r>
  </si>
  <si>
    <r>
      <t xml:space="preserve">Entgeltzeit-
raum 
</t>
    </r>
    <r>
      <rPr>
        <sz val="10"/>
        <color theme="1"/>
        <rFont val="Segoe UI"/>
        <family val="2"/>
      </rPr>
      <t>(s. Ziff. 3)</t>
    </r>
  </si>
  <si>
    <t>: 60 =</t>
  </si>
  <si>
    <t xml:space="preserve">Die Abrechnung von Fehlkontakten außerhalb von besonderen Wohnformen oder anbieterverantworteten WGs mit Präsenzleistung erfolgt nach den Regelungen des Rundschreibens vom 16.03.2023 mit 80 % des jeweiligen Entgeltsatzes. Wenn der geplante Kontakt über mehr als eine Fachleistungsstunde geplant war, sind maximal zwei Stunden (mit 80 %) als Fehlkontakt abrechenbar. Bei einem Fehlkontakt sind keine mittelbaren Leistungen zusätzlich zu berücksichtigen.
</t>
  </si>
  <si>
    <t>Summe 
D-FLS und M-FLS</t>
  </si>
  <si>
    <t>Summe Fehlkontakt D-FLMin=</t>
  </si>
  <si>
    <t>Summe D-FLS+
Fehlkontakt</t>
  </si>
  <si>
    <t>Fehlkontakt D-FLS</t>
  </si>
  <si>
    <t>Gesamt-FLS
(D-FLS und M-FLS 
und Fehlkontakte D-FLS)</t>
  </si>
  <si>
    <t>Fehlkontakte 
D-FLS
(80% des Entgeltes)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</si>
</sst>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_-* #,##0.00\ _€_-;\-* #,##0.00\ _€_-;_-* &quot;-&quot;??\ _€_-;_-@_-"/>
    <numFmt numFmtId="165" formatCode="mmmm"/>
    <numFmt numFmtId="166" formatCode="_-* #,##0.00\ _€_-;\-* #,##0.00\ _€_-;_-* &quot;-&quot;\ _€_-;_-@_-"/>
    <numFmt numFmtId="167" formatCode="dd/mm/yyyy\ \ &quot;bis&quot;"/>
    <numFmt numFmtId="168" formatCode="&quot;=&quot;\ \ \ \ 0.00\ &quot;€&quot;"/>
    <numFmt numFmtId="169" formatCode="0.0%"/>
    <numFmt numFmtId="170" formatCode="#.00\ &quot;FLS&quot;"/>
  </numFmts>
  <fonts count="46" x14ac:knownFonts="1">
    <font>
      <sz val="11"/>
      <color theme="1"/>
      <name val="Arial"/>
      <family val="2"/>
    </font>
    <font>
      <sz val="11"/>
      <color theme="1"/>
      <name val="Segoe UI"/>
      <family val="2"/>
    </font>
    <font>
      <sz val="11"/>
      <color theme="1"/>
      <name val="Segoe UI"/>
      <family val="2"/>
    </font>
    <font>
      <sz val="11"/>
      <color theme="1"/>
      <name val="Segoe UI"/>
      <family val="2"/>
    </font>
    <font>
      <sz val="11"/>
      <color theme="1"/>
      <name val="Segoe UI"/>
      <family val="2"/>
    </font>
    <font>
      <sz val="11"/>
      <color theme="1"/>
      <name val="Segoe UI"/>
      <family val="2"/>
    </font>
    <font>
      <sz val="11"/>
      <color theme="1"/>
      <name val="Segoe UI"/>
      <family val="2"/>
    </font>
    <font>
      <b/>
      <sz val="11"/>
      <color theme="1"/>
      <name val="Arial"/>
      <family val="2"/>
    </font>
    <font>
      <u/>
      <sz val="11"/>
      <color theme="10"/>
      <name val="Arial"/>
      <family val="2"/>
    </font>
    <font>
      <sz val="8"/>
      <color rgb="FFFF0000"/>
      <name val="Arial"/>
      <family val="2"/>
    </font>
    <font>
      <sz val="11"/>
      <color theme="1"/>
      <name val="Arial"/>
      <family val="2"/>
    </font>
    <font>
      <sz val="11"/>
      <color theme="0"/>
      <name val="Arial"/>
      <family val="2"/>
    </font>
    <font>
      <sz val="10"/>
      <color rgb="FFFF0000"/>
      <name val="Arial"/>
      <family val="2"/>
    </font>
    <font>
      <sz val="10"/>
      <color theme="1"/>
      <name val="Arial"/>
      <family val="2"/>
    </font>
    <font>
      <sz val="8"/>
      <name val="Arial"/>
      <family val="2"/>
    </font>
    <font>
      <sz val="11"/>
      <color rgb="FFFF0000"/>
      <name val="Segoe UI"/>
      <family val="2"/>
    </font>
    <font>
      <b/>
      <sz val="11"/>
      <color theme="1"/>
      <name val="Segoe UI"/>
      <family val="2"/>
    </font>
    <font>
      <sz val="11"/>
      <color theme="0"/>
      <name val="Segoe UI"/>
      <family val="2"/>
    </font>
    <font>
      <sz val="11"/>
      <name val="Segoe UI"/>
      <family val="2"/>
    </font>
    <font>
      <b/>
      <sz val="12"/>
      <color theme="1"/>
      <name val="Segoe UI"/>
      <family val="2"/>
    </font>
    <font>
      <b/>
      <u/>
      <sz val="11"/>
      <color theme="1"/>
      <name val="Segoe UI"/>
      <family val="2"/>
    </font>
    <font>
      <sz val="8"/>
      <color theme="1"/>
      <name val="Segoe UI"/>
      <family val="2"/>
    </font>
    <font>
      <sz val="9"/>
      <color theme="1"/>
      <name val="Segoe UI"/>
      <family val="2"/>
    </font>
    <font>
      <sz val="14"/>
      <color theme="1"/>
      <name val="Segoe UI"/>
      <family val="2"/>
    </font>
    <font>
      <b/>
      <sz val="14"/>
      <color rgb="FFFF0000"/>
      <name val="Segoe UI"/>
      <family val="2"/>
    </font>
    <font>
      <b/>
      <sz val="11"/>
      <name val="Segoe UI"/>
      <family val="2"/>
    </font>
    <font>
      <sz val="8"/>
      <color theme="0"/>
      <name val="Segoe UI"/>
      <family val="2"/>
    </font>
    <font>
      <b/>
      <sz val="9"/>
      <color theme="0"/>
      <name val="Segoe UI"/>
      <family val="2"/>
    </font>
    <font>
      <sz val="8"/>
      <name val="Segoe UI"/>
      <family val="2"/>
    </font>
    <font>
      <b/>
      <sz val="8"/>
      <name val="Segoe UI"/>
      <family val="2"/>
    </font>
    <font>
      <i/>
      <sz val="9"/>
      <color theme="0"/>
      <name val="Segoe UI"/>
      <family val="2"/>
    </font>
    <font>
      <b/>
      <sz val="10"/>
      <color theme="1"/>
      <name val="Segoe UI"/>
      <family val="2"/>
    </font>
    <font>
      <b/>
      <sz val="10"/>
      <color theme="1"/>
      <name val="Arial"/>
      <family val="2"/>
    </font>
    <font>
      <sz val="10"/>
      <name val="Segoe UI"/>
      <family val="2"/>
    </font>
    <font>
      <u/>
      <sz val="10"/>
      <name val="Segoe UI"/>
      <family val="2"/>
    </font>
    <font>
      <sz val="10"/>
      <color theme="1"/>
      <name val="Segoe UI"/>
      <family val="2"/>
    </font>
    <font>
      <u/>
      <sz val="10"/>
      <color theme="1"/>
      <name val="Segoe UI"/>
      <family val="2"/>
    </font>
    <font>
      <b/>
      <u/>
      <sz val="10"/>
      <color theme="1"/>
      <name val="Segoe UI"/>
      <family val="2"/>
    </font>
    <font>
      <u/>
      <sz val="10"/>
      <color rgb="FF0066FF"/>
      <name val="Segoe UI"/>
      <family val="2"/>
    </font>
    <font>
      <u/>
      <sz val="10"/>
      <color theme="10"/>
      <name val="Segoe UI"/>
      <family val="2"/>
    </font>
    <font>
      <i/>
      <sz val="9"/>
      <color theme="1"/>
      <name val="Segoe UI"/>
      <family val="2"/>
    </font>
    <font>
      <sz val="8"/>
      <color theme="0" tint="-0.499984740745262"/>
      <name val="Arial"/>
      <family val="2"/>
    </font>
    <font>
      <b/>
      <sz val="8"/>
      <color theme="0" tint="-0.499984740745262"/>
      <name val="Arial"/>
      <family val="2"/>
    </font>
    <font>
      <i/>
      <sz val="6"/>
      <color theme="0" tint="-0.499984740745262"/>
      <name val="Arial"/>
      <family val="2"/>
    </font>
    <font>
      <sz val="8"/>
      <color theme="0" tint="-0.499984740745262"/>
      <name val="Segoe UI"/>
      <family val="2"/>
    </font>
    <font>
      <b/>
      <sz val="8"/>
      <color theme="1"/>
      <name val="Segoe UI"/>
      <family val="2"/>
    </font>
  </fonts>
  <fills count="5">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rgb="FFBEE2C2"/>
        <bgColor indexed="64"/>
      </patternFill>
    </fill>
  </fills>
  <borders count="68">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top style="thin">
        <color indexed="64"/>
      </top>
      <bottom style="hair">
        <color indexed="64"/>
      </bottom>
      <diagonal/>
    </border>
    <border>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medium">
        <color indexed="64"/>
      </top>
      <bottom style="medium">
        <color indexed="64"/>
      </bottom>
      <diagonal/>
    </border>
    <border>
      <left style="thin">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style="hair">
        <color auto="1"/>
      </left>
      <right/>
      <top style="thin">
        <color indexed="64"/>
      </top>
      <bottom style="hair">
        <color auto="1"/>
      </bottom>
      <diagonal/>
    </border>
    <border>
      <left/>
      <right style="thin">
        <color indexed="64"/>
      </right>
      <top style="thin">
        <color indexed="64"/>
      </top>
      <bottom style="hair">
        <color auto="1"/>
      </bottom>
      <diagonal/>
    </border>
    <border>
      <left style="hair">
        <color indexed="64"/>
      </left>
      <right style="hair">
        <color indexed="64"/>
      </right>
      <top style="hair">
        <color indexed="64"/>
      </top>
      <bottom/>
      <diagonal/>
    </border>
    <border>
      <left/>
      <right/>
      <top style="medium">
        <color auto="1"/>
      </top>
      <bottom/>
      <diagonal/>
    </border>
    <border>
      <left/>
      <right/>
      <top style="hair">
        <color indexed="64"/>
      </top>
      <bottom style="thin">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thick">
        <color indexed="64"/>
      </left>
      <right style="thick">
        <color indexed="64"/>
      </right>
      <top style="thick">
        <color indexed="64"/>
      </top>
      <bottom style="thick">
        <color indexed="64"/>
      </bottom>
      <diagonal/>
    </border>
    <border>
      <left/>
      <right/>
      <top style="thick">
        <color indexed="64"/>
      </top>
      <bottom style="medium">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hair">
        <color indexed="64"/>
      </right>
      <top style="hair">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hair">
        <color indexed="64"/>
      </left>
      <right style="hair">
        <color indexed="64"/>
      </right>
      <top/>
      <bottom style="medium">
        <color indexed="64"/>
      </bottom>
      <diagonal/>
    </border>
    <border>
      <left style="hair">
        <color indexed="64"/>
      </left>
      <right style="hair">
        <color indexed="64"/>
      </right>
      <top style="medium">
        <color indexed="64"/>
      </top>
      <bottom style="medium">
        <color indexed="64"/>
      </bottom>
      <diagonal/>
    </border>
    <border>
      <left style="medium">
        <color indexed="64"/>
      </left>
      <right/>
      <top style="hair">
        <color indexed="64"/>
      </top>
      <bottom/>
      <diagonal/>
    </border>
    <border>
      <left style="medium">
        <color indexed="64"/>
      </left>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bottom style="hair">
        <color indexed="64"/>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hair">
        <color auto="1"/>
      </left>
      <right/>
      <top style="hair">
        <color auto="1"/>
      </top>
      <bottom style="medium">
        <color indexed="64"/>
      </bottom>
      <diagonal/>
    </border>
    <border>
      <left/>
      <right style="hair">
        <color indexed="64"/>
      </right>
      <top style="hair">
        <color auto="1"/>
      </top>
      <bottom style="medium">
        <color indexed="64"/>
      </bottom>
      <diagonal/>
    </border>
    <border>
      <left style="hair">
        <color indexed="64"/>
      </left>
      <right/>
      <top style="medium">
        <color indexed="64"/>
      </top>
      <bottom style="medium">
        <color indexed="64"/>
      </bottom>
      <diagonal/>
    </border>
    <border>
      <left/>
      <right style="hair">
        <color indexed="64"/>
      </right>
      <top style="medium">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hair">
        <color indexed="64"/>
      </bottom>
      <diagonal/>
    </border>
    <border>
      <left style="thin">
        <color indexed="64"/>
      </left>
      <right style="thin">
        <color indexed="64"/>
      </right>
      <top style="thin">
        <color indexed="64"/>
      </top>
      <bottom/>
      <diagonal/>
    </border>
    <border>
      <left style="hair">
        <color auto="1"/>
      </left>
      <right/>
      <top/>
      <bottom style="hair">
        <color indexed="64"/>
      </bottom>
      <diagonal/>
    </border>
    <border>
      <left/>
      <right style="hair">
        <color indexed="64"/>
      </right>
      <top/>
      <bottom style="hair">
        <color indexed="64"/>
      </bottom>
      <diagonal/>
    </border>
  </borders>
  <cellStyleXfs count="4">
    <xf numFmtId="0" fontId="0" fillId="0" borderId="0"/>
    <xf numFmtId="0" fontId="8" fillId="0" borderId="0" applyNumberFormat="0" applyFill="0" applyBorder="0" applyAlignment="0" applyProtection="0">
      <alignment vertical="top"/>
      <protection locked="0"/>
    </xf>
    <xf numFmtId="164" fontId="10" fillId="0" borderId="0" applyFont="0" applyFill="0" applyBorder="0" applyAlignment="0" applyProtection="0"/>
    <xf numFmtId="9" fontId="10" fillId="0" borderId="0" applyFont="0" applyFill="0" applyBorder="0" applyAlignment="0" applyProtection="0"/>
  </cellStyleXfs>
  <cellXfs count="275">
    <xf numFmtId="0" fontId="0" fillId="0" borderId="0" xfId="0"/>
    <xf numFmtId="0" fontId="9" fillId="0" borderId="0" xfId="0" applyFont="1" applyAlignment="1" applyProtection="1">
      <alignment horizontal="center"/>
      <protection locked="0"/>
    </xf>
    <xf numFmtId="0" fontId="0" fillId="0" borderId="0" xfId="0" applyProtection="1"/>
    <xf numFmtId="0" fontId="0" fillId="0" borderId="0" xfId="0" applyProtection="1">
      <protection locked="0"/>
    </xf>
    <xf numFmtId="0" fontId="0" fillId="0" borderId="0" xfId="0" applyAlignment="1" applyProtection="1">
      <alignment vertical="center"/>
      <protection locked="0"/>
    </xf>
    <xf numFmtId="0" fontId="0" fillId="0" borderId="0" xfId="0" applyAlignment="1" applyProtection="1">
      <alignment vertical="center"/>
    </xf>
    <xf numFmtId="0" fontId="14" fillId="0" borderId="0" xfId="0" applyFont="1" applyAlignment="1" applyProtection="1">
      <alignment horizontal="center"/>
      <protection locked="0"/>
    </xf>
    <xf numFmtId="0" fontId="14" fillId="0" borderId="0" xfId="0" applyFont="1" applyAlignment="1" applyProtection="1">
      <alignment horizontal="center"/>
    </xf>
    <xf numFmtId="0" fontId="7" fillId="0" borderId="0" xfId="0" applyFont="1" applyAlignment="1" applyProtection="1">
      <alignment vertical="center"/>
      <protection locked="0"/>
    </xf>
    <xf numFmtId="0" fontId="7" fillId="0" borderId="0" xfId="0" applyFont="1" applyProtection="1">
      <protection locked="0"/>
    </xf>
    <xf numFmtId="3" fontId="0" fillId="0" borderId="0" xfId="0" applyNumberFormat="1" applyProtection="1"/>
    <xf numFmtId="3" fontId="0" fillId="0" borderId="0" xfId="0" applyNumberFormat="1" applyProtection="1">
      <protection locked="0"/>
    </xf>
    <xf numFmtId="0" fontId="9" fillId="0" borderId="0" xfId="0" applyFont="1" applyAlignment="1" applyProtection="1">
      <alignment horizontal="center"/>
    </xf>
    <xf numFmtId="0" fontId="9" fillId="0" borderId="0" xfId="0" applyFont="1" applyBorder="1" applyAlignment="1" applyProtection="1">
      <alignment horizontal="center" vertical="center"/>
    </xf>
    <xf numFmtId="0" fontId="6" fillId="0" borderId="1" xfId="0" applyFont="1" applyFill="1" applyBorder="1" applyAlignment="1" applyProtection="1">
      <alignment horizontal="right" vertical="center"/>
    </xf>
    <xf numFmtId="0" fontId="6" fillId="0" borderId="0" xfId="0" applyFont="1" applyAlignment="1" applyProtection="1">
      <alignment horizontal="left" vertical="center"/>
    </xf>
    <xf numFmtId="0" fontId="6" fillId="0" borderId="0" xfId="0" applyFont="1" applyAlignment="1" applyProtection="1">
      <alignment vertical="center"/>
    </xf>
    <xf numFmtId="0" fontId="6" fillId="0" borderId="1" xfId="0" applyFont="1" applyBorder="1" applyAlignment="1" applyProtection="1">
      <alignment vertical="center"/>
    </xf>
    <xf numFmtId="0" fontId="6" fillId="0" borderId="0" xfId="0" applyFont="1" applyAlignment="1" applyProtection="1">
      <alignment horizontal="left" vertical="center"/>
      <protection locked="0"/>
    </xf>
    <xf numFmtId="0" fontId="6" fillId="0" borderId="0" xfId="0" applyFont="1" applyProtection="1">
      <protection locked="0"/>
    </xf>
    <xf numFmtId="0" fontId="6" fillId="0" borderId="0" xfId="0" applyFont="1" applyAlignment="1" applyProtection="1">
      <alignment horizontal="left" vertical="top" wrapText="1"/>
      <protection locked="0"/>
    </xf>
    <xf numFmtId="0" fontId="6" fillId="0" borderId="0" xfId="0" applyFont="1" applyProtection="1"/>
    <xf numFmtId="0" fontId="6" fillId="0" borderId="0" xfId="0" applyFont="1" applyAlignment="1" applyProtection="1"/>
    <xf numFmtId="0" fontId="6" fillId="0" borderId="0" xfId="0" applyFont="1" applyAlignment="1" applyProtection="1">
      <protection locked="0"/>
    </xf>
    <xf numFmtId="0" fontId="20" fillId="0" borderId="4" xfId="0" applyFont="1" applyBorder="1" applyProtection="1"/>
    <xf numFmtId="0" fontId="6" fillId="0" borderId="2" xfId="0" applyFont="1" applyBorder="1" applyProtection="1"/>
    <xf numFmtId="0" fontId="6" fillId="0" borderId="7" xfId="0" applyFont="1" applyBorder="1" applyProtection="1"/>
    <xf numFmtId="0" fontId="21" fillId="0" borderId="6" xfId="0" applyFont="1" applyBorder="1" applyAlignment="1" applyProtection="1">
      <alignment vertical="top"/>
    </xf>
    <xf numFmtId="0" fontId="6" fillId="0" borderId="0" xfId="0" applyFont="1" applyBorder="1" applyProtection="1"/>
    <xf numFmtId="0" fontId="6" fillId="0" borderId="0" xfId="0" applyFont="1" applyBorder="1" applyAlignment="1" applyProtection="1">
      <alignment horizontal="left"/>
    </xf>
    <xf numFmtId="0" fontId="6" fillId="0" borderId="0" xfId="0" applyFont="1" applyBorder="1" applyAlignment="1" applyProtection="1">
      <alignment vertical="center"/>
    </xf>
    <xf numFmtId="0" fontId="6" fillId="0" borderId="0" xfId="0" applyFont="1" applyBorder="1" applyAlignment="1" applyProtection="1">
      <alignment horizontal="right" vertical="center"/>
    </xf>
    <xf numFmtId="0" fontId="6" fillId="0" borderId="7" xfId="0" applyFont="1" applyBorder="1" applyAlignment="1" applyProtection="1">
      <alignment vertical="center"/>
    </xf>
    <xf numFmtId="0" fontId="6" fillId="0" borderId="6" xfId="0" applyFont="1" applyBorder="1" applyProtection="1"/>
    <xf numFmtId="0" fontId="22" fillId="0" borderId="0" xfId="0" applyFont="1" applyBorder="1" applyAlignment="1" applyProtection="1">
      <alignment vertical="top"/>
    </xf>
    <xf numFmtId="0" fontId="6" fillId="0" borderId="0" xfId="0" applyFont="1" applyBorder="1" applyAlignment="1" applyProtection="1">
      <alignment horizontal="center" vertical="center"/>
    </xf>
    <xf numFmtId="170" fontId="16" fillId="0" borderId="15" xfId="0" applyNumberFormat="1" applyFont="1" applyFill="1" applyBorder="1" applyAlignment="1" applyProtection="1">
      <alignment horizontal="center" vertical="center"/>
    </xf>
    <xf numFmtId="0" fontId="6" fillId="0" borderId="8" xfId="0" applyFont="1" applyBorder="1" applyProtection="1"/>
    <xf numFmtId="0" fontId="6" fillId="0" borderId="1" xfId="0" applyFont="1" applyBorder="1" applyProtection="1"/>
    <xf numFmtId="0" fontId="6" fillId="0" borderId="9" xfId="0" applyFont="1" applyBorder="1" applyProtection="1"/>
    <xf numFmtId="0" fontId="17" fillId="0" borderId="0" xfId="0" applyFont="1" applyFill="1" applyAlignment="1" applyProtection="1">
      <alignment horizontal="center" vertical="center"/>
    </xf>
    <xf numFmtId="0" fontId="15" fillId="0" borderId="0" xfId="0" applyFont="1" applyFill="1" applyAlignment="1" applyProtection="1">
      <alignment horizontal="left" vertical="center"/>
    </xf>
    <xf numFmtId="0" fontId="24" fillId="0" borderId="0" xfId="0" applyFont="1" applyFill="1" applyAlignment="1" applyProtection="1">
      <alignment horizontal="left" vertical="center"/>
    </xf>
    <xf numFmtId="0" fontId="6" fillId="0" borderId="0" xfId="0" applyFont="1" applyAlignment="1" applyProtection="1">
      <alignment horizontal="left" vertical="top"/>
      <protection locked="0"/>
    </xf>
    <xf numFmtId="0" fontId="6" fillId="0" borderId="0" xfId="0" applyFont="1" applyAlignment="1" applyProtection="1">
      <alignment horizontal="left" vertical="top"/>
    </xf>
    <xf numFmtId="0" fontId="16" fillId="0" borderId="0" xfId="0" applyFont="1" applyAlignment="1" applyProtection="1">
      <alignment horizontal="left" vertical="center"/>
      <protection locked="0"/>
    </xf>
    <xf numFmtId="0" fontId="6" fillId="0" borderId="1" xfId="0" applyFont="1" applyBorder="1" applyAlignment="1" applyProtection="1">
      <alignment horizontal="left" vertical="center"/>
      <protection locked="0"/>
    </xf>
    <xf numFmtId="0" fontId="16" fillId="0" borderId="0" xfId="0" applyFont="1" applyAlignment="1" applyProtection="1">
      <alignment horizontal="left"/>
    </xf>
    <xf numFmtId="0" fontId="6" fillId="0" borderId="0" xfId="0" applyFont="1" applyAlignment="1" applyProtection="1">
      <alignment horizontal="left"/>
    </xf>
    <xf numFmtId="3" fontId="6" fillId="0" borderId="0" xfId="0" applyNumberFormat="1" applyFont="1" applyProtection="1"/>
    <xf numFmtId="0" fontId="6" fillId="0" borderId="19" xfId="0" applyFont="1" applyBorder="1" applyAlignment="1" applyProtection="1">
      <alignment horizontal="left" vertical="center"/>
    </xf>
    <xf numFmtId="0" fontId="26" fillId="0" borderId="0" xfId="0" applyFont="1" applyAlignment="1" applyProtection="1">
      <alignment horizontal="center"/>
    </xf>
    <xf numFmtId="0" fontId="17" fillId="0" borderId="0" xfId="0" applyFont="1" applyProtection="1"/>
    <xf numFmtId="0" fontId="27" fillId="0" borderId="0" xfId="0" applyFont="1" applyFill="1" applyBorder="1" applyAlignment="1" applyProtection="1">
      <alignment horizontal="right" vertical="center"/>
    </xf>
    <xf numFmtId="14" fontId="27" fillId="0" borderId="0" xfId="0" applyNumberFormat="1" applyFont="1" applyFill="1" applyBorder="1" applyAlignment="1" applyProtection="1">
      <alignment horizontal="left" vertical="center"/>
    </xf>
    <xf numFmtId="0" fontId="27" fillId="0" borderId="0" xfId="0" applyFont="1" applyAlignment="1" applyProtection="1">
      <alignment horizontal="right" vertical="center"/>
    </xf>
    <xf numFmtId="14" fontId="27" fillId="0" borderId="0" xfId="0" applyNumberFormat="1" applyFont="1" applyFill="1" applyBorder="1" applyAlignment="1" applyProtection="1">
      <alignment horizontal="center" vertical="center"/>
    </xf>
    <xf numFmtId="0" fontId="16" fillId="0" borderId="0" xfId="0" applyFont="1" applyProtection="1"/>
    <xf numFmtId="0" fontId="28" fillId="0" borderId="0" xfId="0" applyFont="1" applyBorder="1" applyAlignment="1" applyProtection="1">
      <alignment horizontal="center"/>
    </xf>
    <xf numFmtId="3" fontId="6" fillId="0" borderId="0" xfId="0" applyNumberFormat="1" applyFont="1" applyBorder="1" applyProtection="1"/>
    <xf numFmtId="0" fontId="6" fillId="0" borderId="0" xfId="0" applyFont="1" applyBorder="1" applyAlignment="1" applyProtection="1">
      <alignment vertical="center" wrapText="1"/>
    </xf>
    <xf numFmtId="0" fontId="16" fillId="0" borderId="0" xfId="0" applyFont="1" applyBorder="1" applyAlignment="1" applyProtection="1">
      <alignment vertical="center"/>
    </xf>
    <xf numFmtId="3" fontId="16" fillId="0" borderId="0" xfId="0" applyNumberFormat="1" applyFont="1" applyBorder="1" applyAlignment="1" applyProtection="1">
      <alignment horizontal="center" vertical="center" wrapText="1"/>
    </xf>
    <xf numFmtId="0" fontId="6" fillId="0" borderId="0" xfId="0" applyFont="1" applyBorder="1" applyAlignment="1" applyProtection="1">
      <alignment horizontal="left" vertical="center"/>
    </xf>
    <xf numFmtId="0" fontId="6" fillId="0" borderId="16" xfId="0" applyFont="1" applyFill="1" applyBorder="1" applyAlignment="1" applyProtection="1">
      <alignment horizontal="center"/>
    </xf>
    <xf numFmtId="0" fontId="18" fillId="0" borderId="14" xfId="0" applyFont="1" applyBorder="1" applyAlignment="1" applyProtection="1">
      <alignment horizontal="center"/>
    </xf>
    <xf numFmtId="165" fontId="6" fillId="0" borderId="14" xfId="0" applyNumberFormat="1" applyFont="1" applyFill="1" applyBorder="1" applyAlignment="1" applyProtection="1">
      <alignment horizontal="left"/>
    </xf>
    <xf numFmtId="0" fontId="6" fillId="0" borderId="14" xfId="0" applyFont="1" applyFill="1" applyBorder="1" applyAlignment="1" applyProtection="1">
      <alignment horizontal="center"/>
    </xf>
    <xf numFmtId="165" fontId="6" fillId="0" borderId="21" xfId="0" applyNumberFormat="1" applyFont="1" applyFill="1" applyBorder="1" applyAlignment="1" applyProtection="1">
      <alignment horizontal="left"/>
    </xf>
    <xf numFmtId="0" fontId="6" fillId="0" borderId="21" xfId="0" applyFont="1" applyFill="1" applyBorder="1" applyAlignment="1" applyProtection="1">
      <alignment horizontal="center"/>
    </xf>
    <xf numFmtId="0" fontId="28" fillId="0" borderId="6" xfId="0" applyFont="1" applyBorder="1" applyAlignment="1" applyProtection="1">
      <alignment horizontal="center"/>
    </xf>
    <xf numFmtId="0" fontId="6" fillId="0" borderId="22" xfId="0" applyFont="1" applyFill="1" applyBorder="1" applyProtection="1"/>
    <xf numFmtId="3" fontId="6" fillId="0" borderId="22" xfId="0" applyNumberFormat="1" applyFont="1" applyFill="1" applyBorder="1" applyAlignment="1" applyProtection="1">
      <alignment horizontal="right" indent="1"/>
    </xf>
    <xf numFmtId="0" fontId="6" fillId="0" borderId="37" xfId="0" applyFont="1" applyBorder="1" applyProtection="1"/>
    <xf numFmtId="0" fontId="29" fillId="0" borderId="6" xfId="0" applyFont="1" applyBorder="1" applyAlignment="1" applyProtection="1">
      <alignment horizontal="center" vertical="center"/>
    </xf>
    <xf numFmtId="3" fontId="16" fillId="0" borderId="3" xfId="2" applyNumberFormat="1" applyFont="1" applyFill="1" applyBorder="1" applyAlignment="1" applyProtection="1">
      <alignment horizontal="right" indent="1"/>
    </xf>
    <xf numFmtId="0" fontId="28" fillId="0" borderId="8" xfId="0" applyFont="1" applyBorder="1" applyAlignment="1" applyProtection="1">
      <alignment horizontal="center"/>
    </xf>
    <xf numFmtId="0" fontId="18" fillId="0" borderId="0" xfId="0" applyFont="1" applyAlignment="1" applyProtection="1">
      <alignment horizontal="left"/>
    </xf>
    <xf numFmtId="3" fontId="6" fillId="0" borderId="0" xfId="0" applyNumberFormat="1" applyFont="1" applyAlignment="1" applyProtection="1">
      <alignment horizontal="left"/>
    </xf>
    <xf numFmtId="0" fontId="30" fillId="0" borderId="0" xfId="0" applyFont="1" applyAlignment="1" applyProtection="1">
      <alignment horizontal="center" vertical="center"/>
    </xf>
    <xf numFmtId="0" fontId="16" fillId="0" borderId="0" xfId="0" applyFont="1" applyFill="1" applyBorder="1" applyProtection="1"/>
    <xf numFmtId="0" fontId="28" fillId="0" borderId="0" xfId="0" applyFont="1" applyAlignment="1" applyProtection="1">
      <alignment horizontal="center"/>
    </xf>
    <xf numFmtId="0" fontId="18" fillId="0" borderId="3" xfId="0" applyFont="1" applyFill="1" applyBorder="1" applyAlignment="1" applyProtection="1">
      <alignment horizontal="center" vertical="center"/>
    </xf>
    <xf numFmtId="0" fontId="18" fillId="0" borderId="25" xfId="0" applyFont="1" applyFill="1" applyBorder="1" applyAlignment="1" applyProtection="1">
      <alignment horizontal="center" vertical="center"/>
    </xf>
    <xf numFmtId="0" fontId="29" fillId="0" borderId="0" xfId="0" applyFont="1" applyAlignment="1" applyProtection="1">
      <alignment horizontal="center"/>
    </xf>
    <xf numFmtId="0" fontId="19" fillId="0" borderId="0" xfId="0" applyFont="1" applyAlignment="1" applyProtection="1">
      <alignment vertical="center"/>
    </xf>
    <xf numFmtId="14" fontId="6" fillId="0" borderId="28" xfId="0" applyNumberFormat="1" applyFont="1" applyFill="1" applyBorder="1" applyAlignment="1" applyProtection="1">
      <alignment horizontal="center"/>
    </xf>
    <xf numFmtId="0" fontId="4" fillId="0" borderId="0" xfId="0" applyFont="1" applyAlignment="1" applyProtection="1">
      <alignment vertical="center"/>
    </xf>
    <xf numFmtId="0" fontId="6" fillId="0" borderId="12" xfId="0" applyFont="1" applyBorder="1" applyAlignment="1" applyProtection="1">
      <alignment horizontal="left" vertical="center"/>
    </xf>
    <xf numFmtId="0" fontId="6" fillId="0" borderId="12" xfId="0" applyFont="1" applyBorder="1" applyAlignment="1" applyProtection="1">
      <alignment horizontal="left" vertical="center"/>
    </xf>
    <xf numFmtId="0" fontId="6" fillId="0" borderId="0" xfId="0" applyFont="1" applyAlignment="1" applyProtection="1">
      <alignment horizontal="left" vertical="top" wrapText="1"/>
    </xf>
    <xf numFmtId="0" fontId="19" fillId="0" borderId="0" xfId="0" applyFont="1" applyProtection="1"/>
    <xf numFmtId="0" fontId="6" fillId="0" borderId="2" xfId="0" applyFont="1" applyBorder="1" applyAlignment="1" applyProtection="1">
      <alignment horizontal="left"/>
    </xf>
    <xf numFmtId="0" fontId="6" fillId="0" borderId="5" xfId="0" applyFont="1" applyBorder="1" applyProtection="1"/>
    <xf numFmtId="0" fontId="23" fillId="0" borderId="0" xfId="0" applyFont="1" applyAlignment="1" applyProtection="1">
      <alignment vertical="center"/>
    </xf>
    <xf numFmtId="0" fontId="16" fillId="0" borderId="0" xfId="0" applyFont="1" applyAlignment="1" applyProtection="1">
      <alignment horizontal="left" vertical="center"/>
    </xf>
    <xf numFmtId="0" fontId="6" fillId="0" borderId="0" xfId="0" applyFont="1" applyBorder="1" applyAlignment="1" applyProtection="1">
      <alignment horizontal="right"/>
      <protection locked="0"/>
    </xf>
    <xf numFmtId="0" fontId="6" fillId="0" borderId="0" xfId="0" applyFont="1" applyBorder="1" applyAlignment="1" applyProtection="1">
      <alignment horizontal="right" vertical="center"/>
      <protection locked="0"/>
    </xf>
    <xf numFmtId="0" fontId="3" fillId="0" borderId="0" xfId="0" applyFont="1" applyAlignment="1" applyProtection="1">
      <alignment horizontal="left" vertical="center"/>
    </xf>
    <xf numFmtId="0" fontId="16" fillId="0" borderId="0" xfId="0" applyFont="1" applyAlignment="1" applyProtection="1">
      <alignment horizontal="center" vertical="center"/>
    </xf>
    <xf numFmtId="0" fontId="6" fillId="0" borderId="12" xfId="0" applyFont="1" applyBorder="1" applyAlignment="1" applyProtection="1">
      <alignment vertical="center"/>
    </xf>
    <xf numFmtId="0" fontId="6" fillId="0" borderId="41" xfId="0" applyFont="1" applyBorder="1" applyAlignment="1" applyProtection="1">
      <alignment vertical="center"/>
    </xf>
    <xf numFmtId="0" fontId="18" fillId="0" borderId="0" xfId="0" applyFont="1" applyAlignment="1" applyProtection="1">
      <alignment horizontal="justify" vertical="top" wrapText="1"/>
    </xf>
    <xf numFmtId="0" fontId="2" fillId="0" borderId="0" xfId="0" applyFont="1" applyProtection="1"/>
    <xf numFmtId="3" fontId="31" fillId="0" borderId="0" xfId="0" applyNumberFormat="1" applyFont="1" applyBorder="1" applyAlignment="1" applyProtection="1">
      <alignment horizontal="center" vertical="center" wrapText="1"/>
    </xf>
    <xf numFmtId="0" fontId="35" fillId="0" borderId="40" xfId="0" applyFont="1" applyBorder="1" applyAlignment="1" applyProtection="1">
      <alignment vertical="center"/>
    </xf>
    <xf numFmtId="0" fontId="35" fillId="0" borderId="8" xfId="0" applyFont="1" applyBorder="1" applyAlignment="1" applyProtection="1">
      <alignment vertical="center"/>
    </xf>
    <xf numFmtId="0" fontId="35" fillId="0" borderId="1" xfId="0" applyFont="1" applyBorder="1" applyAlignment="1" applyProtection="1">
      <alignment horizontal="center" vertical="center"/>
    </xf>
    <xf numFmtId="0" fontId="31" fillId="0" borderId="11" xfId="0" applyFont="1" applyBorder="1" applyAlignment="1" applyProtection="1">
      <alignment horizontal="center" vertical="center" wrapText="1"/>
    </xf>
    <xf numFmtId="0" fontId="31" fillId="0" borderId="0" xfId="0" applyFont="1" applyBorder="1" applyAlignment="1" applyProtection="1">
      <alignment horizontal="center" vertical="center"/>
    </xf>
    <xf numFmtId="0" fontId="35" fillId="0" borderId="0" xfId="0" applyFont="1" applyProtection="1"/>
    <xf numFmtId="16" fontId="35" fillId="0" borderId="0" xfId="0" quotePrefix="1" applyNumberFormat="1" applyFont="1" applyAlignment="1" applyProtection="1">
      <alignment horizontal="right"/>
    </xf>
    <xf numFmtId="0" fontId="35" fillId="0" borderId="0" xfId="0" quotePrefix="1" applyFont="1" applyAlignment="1" applyProtection="1">
      <alignment horizontal="right"/>
    </xf>
    <xf numFmtId="0" fontId="35" fillId="0" borderId="6" xfId="0" applyFont="1" applyBorder="1" applyAlignment="1" applyProtection="1">
      <alignment vertical="center"/>
    </xf>
    <xf numFmtId="0" fontId="35" fillId="0" borderId="0" xfId="0" applyFont="1" applyBorder="1" applyAlignment="1" applyProtection="1">
      <alignment vertical="center"/>
    </xf>
    <xf numFmtId="0" fontId="35" fillId="0" borderId="0" xfId="0" applyFont="1" applyBorder="1" applyAlignment="1" applyProtection="1">
      <alignment horizontal="center" vertical="center"/>
    </xf>
    <xf numFmtId="0" fontId="35" fillId="0" borderId="0" xfId="0" applyFont="1" applyAlignment="1" applyProtection="1">
      <alignment vertical="center"/>
    </xf>
    <xf numFmtId="14" fontId="6" fillId="0" borderId="53" xfId="0" applyNumberFormat="1" applyFont="1" applyFill="1" applyBorder="1" applyAlignment="1" applyProtection="1">
      <alignment horizontal="center"/>
    </xf>
    <xf numFmtId="168" fontId="16" fillId="0" borderId="47" xfId="0" applyNumberFormat="1" applyFont="1" applyFill="1" applyBorder="1" applyAlignment="1" applyProtection="1">
      <alignment horizontal="left"/>
    </xf>
    <xf numFmtId="14" fontId="6" fillId="0" borderId="54" xfId="0" applyNumberFormat="1" applyFont="1" applyBorder="1" applyAlignment="1" applyProtection="1">
      <alignment horizontal="center"/>
    </xf>
    <xf numFmtId="167" fontId="19" fillId="0" borderId="24" xfId="0" applyNumberFormat="1" applyFont="1" applyBorder="1" applyAlignment="1" applyProtection="1">
      <alignment horizontal="left"/>
    </xf>
    <xf numFmtId="0" fontId="16" fillId="0" borderId="47" xfId="0" applyFont="1" applyBorder="1" applyAlignment="1" applyProtection="1">
      <alignment horizontal="left"/>
    </xf>
    <xf numFmtId="0" fontId="18" fillId="0" borderId="0" xfId="0" applyFont="1" applyAlignment="1" applyProtection="1">
      <alignment horizontal="justify" vertical="top" wrapText="1"/>
    </xf>
    <xf numFmtId="2" fontId="1" fillId="0" borderId="13" xfId="0" applyNumberFormat="1" applyFont="1" applyFill="1" applyBorder="1" applyAlignment="1" applyProtection="1">
      <alignment horizontal="center" vertical="center"/>
    </xf>
    <xf numFmtId="0" fontId="35" fillId="0" borderId="0" xfId="0" applyFont="1"/>
    <xf numFmtId="0" fontId="35" fillId="0" borderId="42" xfId="0" applyFont="1" applyBorder="1"/>
    <xf numFmtId="0" fontId="35" fillId="0" borderId="0" xfId="0" applyFont="1" applyBorder="1"/>
    <xf numFmtId="0" fontId="35" fillId="0" borderId="43" xfId="0" applyFont="1" applyBorder="1"/>
    <xf numFmtId="0" fontId="35" fillId="0" borderId="0" xfId="0" applyFont="1" applyFill="1" applyBorder="1" applyAlignment="1">
      <alignment horizontal="right" vertical="center"/>
    </xf>
    <xf numFmtId="0" fontId="35" fillId="0" borderId="42" xfId="0" applyFont="1" applyBorder="1" applyAlignment="1">
      <alignment vertical="center"/>
    </xf>
    <xf numFmtId="0" fontId="35" fillId="0" borderId="0" xfId="0" applyFont="1" applyBorder="1" applyAlignment="1">
      <alignment vertical="center"/>
    </xf>
    <xf numFmtId="0" fontId="35" fillId="0" borderId="43" xfId="0" applyFont="1" applyBorder="1" applyAlignment="1">
      <alignment vertical="center"/>
    </xf>
    <xf numFmtId="0" fontId="35" fillId="0" borderId="0" xfId="0" applyFont="1" applyAlignment="1">
      <alignment vertical="center"/>
    </xf>
    <xf numFmtId="0" fontId="35" fillId="0" borderId="42" xfId="0" quotePrefix="1" applyFont="1" applyBorder="1" applyAlignment="1">
      <alignment horizontal="left" vertical="center"/>
    </xf>
    <xf numFmtId="0" fontId="35" fillId="0" borderId="0" xfId="0" quotePrefix="1" applyFont="1" applyBorder="1" applyAlignment="1">
      <alignment horizontal="left" vertical="center"/>
    </xf>
    <xf numFmtId="0" fontId="38" fillId="0" borderId="0" xfId="1" applyFont="1" applyBorder="1" applyAlignment="1" applyProtection="1">
      <alignment vertical="center"/>
    </xf>
    <xf numFmtId="0" fontId="35" fillId="0" borderId="0" xfId="0" quotePrefix="1" applyFont="1" applyAlignment="1">
      <alignment vertical="center"/>
    </xf>
    <xf numFmtId="0" fontId="39" fillId="0" borderId="0" xfId="1" applyFont="1" applyBorder="1" applyAlignment="1" applyProtection="1">
      <alignment vertical="center"/>
    </xf>
    <xf numFmtId="0" fontId="35" fillId="0" borderId="42" xfId="0" quotePrefix="1" applyFont="1" applyBorder="1" applyAlignment="1">
      <alignment vertical="top"/>
    </xf>
    <xf numFmtId="0" fontId="35" fillId="0" borderId="0" xfId="0" quotePrefix="1" applyFont="1" applyBorder="1" applyAlignment="1">
      <alignment horizontal="left" indent="1"/>
    </xf>
    <xf numFmtId="0" fontId="35" fillId="0" borderId="0" xfId="0" applyFont="1" applyAlignment="1">
      <alignment vertical="top" wrapText="1"/>
    </xf>
    <xf numFmtId="0" fontId="35" fillId="0" borderId="42" xfId="0" applyFont="1" applyBorder="1" applyAlignment="1">
      <alignment horizontal="left" vertical="top" indent="1"/>
    </xf>
    <xf numFmtId="0" fontId="35" fillId="0" borderId="44" xfId="0" applyFont="1" applyBorder="1" applyAlignment="1">
      <alignment horizontal="left" vertical="top" indent="1"/>
    </xf>
    <xf numFmtId="0" fontId="35" fillId="0" borderId="24" xfId="0" applyFont="1" applyBorder="1" applyAlignment="1">
      <alignment vertical="top"/>
    </xf>
    <xf numFmtId="0" fontId="40" fillId="0" borderId="42" xfId="0" quotePrefix="1" applyFont="1" applyBorder="1" applyAlignment="1">
      <alignment vertical="top"/>
    </xf>
    <xf numFmtId="14" fontId="35" fillId="0" borderId="43" xfId="0" applyNumberFormat="1" applyFont="1" applyFill="1" applyBorder="1" applyAlignment="1">
      <alignment horizontal="left"/>
    </xf>
    <xf numFmtId="14" fontId="6" fillId="4" borderId="14" xfId="0" applyNumberFormat="1" applyFont="1" applyFill="1" applyBorder="1" applyAlignment="1" applyProtection="1">
      <alignment horizontal="center" vertical="center"/>
      <protection locked="0"/>
    </xf>
    <xf numFmtId="0" fontId="23" fillId="4" borderId="14" xfId="0" applyFont="1" applyFill="1" applyBorder="1" applyAlignment="1" applyProtection="1">
      <alignment horizontal="center" vertical="center"/>
      <protection locked="0"/>
    </xf>
    <xf numFmtId="3" fontId="6" fillId="4" borderId="32" xfId="2" applyNumberFormat="1" applyFont="1" applyFill="1" applyBorder="1" applyAlignment="1" applyProtection="1">
      <alignment horizontal="right" indent="1"/>
      <protection locked="0"/>
    </xf>
    <xf numFmtId="3" fontId="6" fillId="4" borderId="33" xfId="2" applyNumberFormat="1" applyFont="1" applyFill="1" applyBorder="1" applyAlignment="1" applyProtection="1">
      <alignment horizontal="right" indent="1"/>
      <protection locked="0"/>
    </xf>
    <xf numFmtId="0" fontId="6" fillId="4" borderId="32" xfId="0" applyFont="1" applyFill="1" applyBorder="1" applyAlignment="1" applyProtection="1">
      <alignment horizontal="center"/>
      <protection locked="0"/>
    </xf>
    <xf numFmtId="169" fontId="6" fillId="4" borderId="34" xfId="3" applyNumberFormat="1" applyFont="1" applyFill="1" applyBorder="1" applyAlignment="1" applyProtection="1">
      <alignment horizontal="center" vertical="center"/>
      <protection locked="0"/>
    </xf>
    <xf numFmtId="0" fontId="41" fillId="0" borderId="0" xfId="0" applyFont="1" applyAlignment="1" applyProtection="1">
      <alignment vertical="center"/>
      <protection locked="0"/>
    </xf>
    <xf numFmtId="0" fontId="41" fillId="0" borderId="0" xfId="0" applyFont="1" applyProtection="1">
      <protection locked="0"/>
    </xf>
    <xf numFmtId="0" fontId="42" fillId="0" borderId="0" xfId="0" applyFont="1" applyAlignment="1" applyProtection="1">
      <alignment vertical="center"/>
      <protection locked="0"/>
    </xf>
    <xf numFmtId="0" fontId="42" fillId="0" borderId="0" xfId="0" applyFont="1" applyAlignment="1" applyProtection="1">
      <alignment horizontal="center" vertical="center" wrapText="1"/>
      <protection locked="0"/>
    </xf>
    <xf numFmtId="169" fontId="44" fillId="0" borderId="14" xfId="3" applyNumberFormat="1" applyFont="1" applyFill="1" applyBorder="1" applyAlignment="1" applyProtection="1">
      <alignment horizontal="center"/>
    </xf>
    <xf numFmtId="0" fontId="42" fillId="0" borderId="0" xfId="0" applyFont="1" applyProtection="1">
      <protection locked="0"/>
    </xf>
    <xf numFmtId="0" fontId="1" fillId="0" borderId="0" xfId="0" applyFont="1" applyFill="1" applyAlignment="1" applyProtection="1">
      <alignment horizontal="left" vertical="center"/>
      <protection locked="0"/>
    </xf>
    <xf numFmtId="0" fontId="6" fillId="0" borderId="0" xfId="0" applyFont="1" applyFill="1" applyAlignment="1" applyProtection="1">
      <alignment horizontal="left" vertical="center"/>
      <protection locked="0"/>
    </xf>
    <xf numFmtId="0" fontId="21" fillId="0" borderId="0" xfId="0" applyFont="1" applyFill="1" applyAlignment="1" applyProtection="1">
      <alignment horizontal="left"/>
      <protection locked="0"/>
    </xf>
    <xf numFmtId="0" fontId="21" fillId="0" borderId="0" xfId="0" applyFont="1" applyFill="1" applyAlignment="1" applyProtection="1">
      <alignment horizontal="left" vertical="top"/>
      <protection locked="0"/>
    </xf>
    <xf numFmtId="0" fontId="1" fillId="0" borderId="0" xfId="0" applyFont="1" applyAlignment="1" applyProtection="1">
      <alignment horizontal="left" vertical="center"/>
    </xf>
    <xf numFmtId="0" fontId="1" fillId="0" borderId="1" xfId="0" applyFont="1" applyFill="1" applyBorder="1" applyAlignment="1" applyProtection="1">
      <alignment horizontal="left" vertical="center"/>
    </xf>
    <xf numFmtId="0" fontId="16" fillId="0" borderId="0" xfId="0" applyFont="1" applyAlignment="1" applyProtection="1">
      <alignment horizontal="right" vertical="center"/>
    </xf>
    <xf numFmtId="0" fontId="6" fillId="0" borderId="2" xfId="0" applyFont="1" applyBorder="1" applyAlignment="1" applyProtection="1">
      <alignment vertical="center"/>
    </xf>
    <xf numFmtId="14" fontId="6" fillId="0" borderId="3" xfId="0" applyNumberFormat="1" applyFont="1" applyFill="1" applyBorder="1" applyAlignment="1" applyProtection="1">
      <alignment horizontal="center" vertical="center"/>
    </xf>
    <xf numFmtId="3" fontId="6" fillId="0" borderId="2" xfId="0" applyNumberFormat="1" applyFont="1" applyBorder="1" applyAlignment="1" applyProtection="1">
      <alignment horizontal="left" vertical="center"/>
    </xf>
    <xf numFmtId="0" fontId="45" fillId="0" borderId="6" xfId="0" applyFont="1" applyBorder="1" applyAlignment="1" applyProtection="1">
      <alignment vertical="center" wrapText="1"/>
    </xf>
    <xf numFmtId="2" fontId="6" fillId="0" borderId="55" xfId="0" applyNumberFormat="1" applyFont="1" applyFill="1" applyBorder="1" applyAlignment="1" applyProtection="1">
      <alignment horizontal="center"/>
      <protection locked="0"/>
    </xf>
    <xf numFmtId="2" fontId="6" fillId="0" borderId="14" xfId="0" applyNumberFormat="1" applyFont="1" applyFill="1" applyBorder="1" applyAlignment="1" applyProtection="1">
      <alignment horizontal="center"/>
      <protection locked="0"/>
    </xf>
    <xf numFmtId="2" fontId="6" fillId="0" borderId="51" xfId="0" applyNumberFormat="1" applyFont="1" applyFill="1" applyBorder="1" applyAlignment="1" applyProtection="1">
      <alignment horizontal="center"/>
      <protection locked="0"/>
    </xf>
    <xf numFmtId="3" fontId="6" fillId="4" borderId="11" xfId="2" applyNumberFormat="1" applyFont="1" applyFill="1" applyBorder="1" applyAlignment="1" applyProtection="1">
      <alignment horizontal="right" indent="1"/>
      <protection locked="0"/>
    </xf>
    <xf numFmtId="3" fontId="6" fillId="4" borderId="13" xfId="2" applyNumberFormat="1" applyFont="1" applyFill="1" applyBorder="1" applyAlignment="1" applyProtection="1">
      <alignment horizontal="right" indent="1"/>
      <protection locked="0"/>
    </xf>
    <xf numFmtId="0" fontId="32" fillId="0" borderId="63" xfId="0" applyFont="1" applyBorder="1" applyAlignment="1" applyProtection="1">
      <alignment horizontal="center" vertical="center" wrapText="1"/>
      <protection locked="0"/>
    </xf>
    <xf numFmtId="2" fontId="1" fillId="0" borderId="3" xfId="0" applyNumberFormat="1" applyFont="1" applyFill="1" applyBorder="1" applyAlignment="1" applyProtection="1">
      <alignment horizontal="center" vertical="center"/>
    </xf>
    <xf numFmtId="2" fontId="1" fillId="0" borderId="65" xfId="0" applyNumberFormat="1" applyFont="1" applyFill="1" applyBorder="1" applyAlignment="1" applyProtection="1">
      <alignment horizontal="center" vertical="center"/>
    </xf>
    <xf numFmtId="4" fontId="16" fillId="0" borderId="15" xfId="0" applyNumberFormat="1" applyFont="1" applyBorder="1" applyAlignment="1" applyProtection="1">
      <alignment horizontal="center"/>
    </xf>
    <xf numFmtId="0" fontId="16" fillId="0" borderId="1" xfId="0" applyFont="1" applyBorder="1" applyProtection="1"/>
    <xf numFmtId="3" fontId="16" fillId="0" borderId="3" xfId="2" applyNumberFormat="1" applyFont="1" applyFill="1" applyBorder="1" applyAlignment="1" applyProtection="1">
      <alignment horizontal="center" vertical="center"/>
    </xf>
    <xf numFmtId="3" fontId="6" fillId="0" borderId="3" xfId="0" applyNumberFormat="1" applyFont="1" applyBorder="1" applyProtection="1"/>
    <xf numFmtId="0" fontId="16" fillId="0" borderId="3" xfId="0" applyFont="1" applyBorder="1" applyAlignment="1" applyProtection="1">
      <alignment horizontal="center" vertical="center"/>
    </xf>
    <xf numFmtId="3" fontId="16" fillId="0" borderId="3" xfId="2" applyNumberFormat="1" applyFont="1" applyFill="1" applyBorder="1" applyAlignment="1" applyProtection="1">
      <alignment horizontal="center"/>
    </xf>
    <xf numFmtId="3" fontId="16" fillId="0" borderId="3" xfId="0" applyNumberFormat="1" applyFont="1" applyBorder="1" applyAlignment="1" applyProtection="1">
      <alignment horizontal="center"/>
    </xf>
    <xf numFmtId="0" fontId="16" fillId="0" borderId="3" xfId="0" applyFont="1" applyBorder="1" applyAlignment="1" applyProtection="1">
      <alignment horizontal="left" wrapText="1"/>
    </xf>
    <xf numFmtId="0" fontId="6" fillId="0" borderId="9" xfId="0" applyFont="1" applyBorder="1" applyAlignment="1" applyProtection="1">
      <alignment horizontal="center" vertical="center"/>
    </xf>
    <xf numFmtId="0" fontId="6" fillId="0" borderId="0" xfId="0" applyFont="1" applyAlignment="1" applyProtection="1">
      <alignment horizontal="center"/>
    </xf>
    <xf numFmtId="0" fontId="6" fillId="0" borderId="0" xfId="0" applyFont="1" applyBorder="1" applyAlignment="1" applyProtection="1">
      <alignment horizontal="center"/>
    </xf>
    <xf numFmtId="0" fontId="6" fillId="0" borderId="7" xfId="0" applyFont="1" applyBorder="1" applyAlignment="1" applyProtection="1">
      <alignment horizontal="center" vertical="center"/>
      <protection locked="0"/>
    </xf>
    <xf numFmtId="0" fontId="6" fillId="0" borderId="7" xfId="0" applyFont="1" applyBorder="1" applyAlignment="1" applyProtection="1">
      <alignment horizontal="center"/>
      <protection locked="0"/>
    </xf>
    <xf numFmtId="0" fontId="6" fillId="0" borderId="7" xfId="0" applyFont="1" applyBorder="1" applyAlignment="1" applyProtection="1">
      <alignment horizontal="center"/>
    </xf>
    <xf numFmtId="0" fontId="16" fillId="0" borderId="7" xfId="0" applyFont="1" applyBorder="1" applyAlignment="1" applyProtection="1">
      <alignment horizontal="center" vertical="center"/>
    </xf>
    <xf numFmtId="0" fontId="16" fillId="0" borderId="9" xfId="0" applyFont="1" applyBorder="1" applyAlignment="1" applyProtection="1">
      <alignment horizontal="center"/>
    </xf>
    <xf numFmtId="0" fontId="22" fillId="0" borderId="0" xfId="0" applyFont="1" applyAlignment="1" applyProtection="1">
      <alignment horizontal="center"/>
    </xf>
    <xf numFmtId="4" fontId="6" fillId="0" borderId="56" xfId="0" applyNumberFormat="1" applyFont="1" applyFill="1" applyBorder="1" applyAlignment="1" applyProtection="1">
      <alignment horizontal="center"/>
    </xf>
    <xf numFmtId="4" fontId="19" fillId="0" borderId="35" xfId="0" applyNumberFormat="1" applyFont="1" applyBorder="1" applyAlignment="1" applyProtection="1">
      <alignment horizontal="center"/>
    </xf>
    <xf numFmtId="0" fontId="11" fillId="0" borderId="36" xfId="0" applyFont="1" applyBorder="1" applyAlignment="1" applyProtection="1">
      <alignment horizontal="center"/>
    </xf>
    <xf numFmtId="0" fontId="0" fillId="0" borderId="0" xfId="0" applyAlignment="1" applyProtection="1">
      <alignment horizontal="center"/>
      <protection locked="0"/>
    </xf>
    <xf numFmtId="0" fontId="6" fillId="0" borderId="1" xfId="0" applyFont="1" applyBorder="1" applyAlignment="1" applyProtection="1">
      <alignment horizontal="center" vertical="center"/>
    </xf>
    <xf numFmtId="166" fontId="18" fillId="0" borderId="14" xfId="2" applyNumberFormat="1" applyFont="1" applyFill="1" applyBorder="1" applyAlignment="1" applyProtection="1">
      <alignment horizontal="center"/>
    </xf>
    <xf numFmtId="0" fontId="6" fillId="0" borderId="37" xfId="0" applyFont="1" applyBorder="1" applyAlignment="1" applyProtection="1">
      <alignment horizontal="center"/>
    </xf>
    <xf numFmtId="166" fontId="25" fillId="0" borderId="3" xfId="2" applyNumberFormat="1" applyFont="1" applyFill="1" applyBorder="1" applyAlignment="1" applyProtection="1">
      <alignment horizontal="center"/>
    </xf>
    <xf numFmtId="166" fontId="16" fillId="0" borderId="3" xfId="0" applyNumberFormat="1" applyFont="1" applyBorder="1" applyAlignment="1" applyProtection="1">
      <alignment horizontal="center"/>
    </xf>
    <xf numFmtId="4" fontId="6" fillId="0" borderId="64" xfId="0" applyNumberFormat="1" applyFont="1" applyFill="1" applyBorder="1" applyAlignment="1" applyProtection="1">
      <alignment horizontal="center"/>
    </xf>
    <xf numFmtId="4" fontId="6" fillId="0" borderId="29" xfId="0" applyNumberFormat="1" applyFont="1" applyFill="1" applyBorder="1" applyAlignment="1" applyProtection="1">
      <alignment horizontal="center"/>
    </xf>
    <xf numFmtId="0" fontId="0" fillId="0" borderId="0" xfId="0" applyAlignment="1" applyProtection="1">
      <alignment horizontal="center"/>
    </xf>
    <xf numFmtId="0" fontId="31" fillId="0" borderId="3" xfId="0" quotePrefix="1" applyFont="1" applyBorder="1" applyAlignment="1" applyProtection="1">
      <alignment horizontal="center" vertical="center" wrapText="1"/>
    </xf>
    <xf numFmtId="0" fontId="16" fillId="0" borderId="58" xfId="0" applyFont="1" applyBorder="1" applyAlignment="1" applyProtection="1">
      <alignment horizontal="center" vertical="center" wrapText="1"/>
    </xf>
    <xf numFmtId="0" fontId="31" fillId="0" borderId="4" xfId="0" applyFont="1" applyBorder="1" applyAlignment="1" applyProtection="1">
      <alignment horizontal="left" vertical="center"/>
    </xf>
    <xf numFmtId="0" fontId="6" fillId="0" borderId="2" xfId="0" applyFont="1" applyBorder="1" applyAlignment="1" applyProtection="1">
      <alignment horizontal="left" vertical="center"/>
    </xf>
    <xf numFmtId="0" fontId="17" fillId="0" borderId="57" xfId="0" applyFont="1" applyBorder="1" applyAlignment="1" applyProtection="1">
      <alignment horizontal="left" vertical="center"/>
    </xf>
    <xf numFmtId="2" fontId="1" fillId="0" borderId="11" xfId="0" applyNumberFormat="1" applyFont="1" applyFill="1" applyBorder="1" applyAlignment="1" applyProtection="1">
      <alignment horizontal="center" vertical="center"/>
    </xf>
    <xf numFmtId="0" fontId="12" fillId="2" borderId="0" xfId="0" applyFont="1" applyFill="1" applyAlignment="1" applyProtection="1">
      <alignment horizontal="center" vertical="center" textRotation="90" wrapText="1"/>
    </xf>
    <xf numFmtId="0" fontId="13" fillId="2" borderId="0" xfId="0" applyFont="1" applyFill="1" applyAlignment="1" applyProtection="1">
      <alignment horizontal="center" vertical="center" textRotation="90" wrapText="1"/>
    </xf>
    <xf numFmtId="0" fontId="18" fillId="4" borderId="12" xfId="1" applyFont="1" applyFill="1" applyBorder="1" applyAlignment="1" applyProtection="1">
      <alignment vertical="center"/>
      <protection locked="0"/>
    </xf>
    <xf numFmtId="0" fontId="18" fillId="4" borderId="12" xfId="0" applyFont="1" applyFill="1" applyBorder="1" applyAlignment="1" applyProtection="1">
      <alignment vertical="center"/>
      <protection locked="0"/>
    </xf>
    <xf numFmtId="0" fontId="6" fillId="4" borderId="12" xfId="0" applyFont="1" applyFill="1" applyBorder="1" applyAlignment="1" applyProtection="1">
      <protection locked="0"/>
    </xf>
    <xf numFmtId="0" fontId="18" fillId="4" borderId="13" xfId="1" applyFont="1" applyFill="1" applyBorder="1" applyAlignment="1" applyProtection="1">
      <alignment vertical="center"/>
      <protection locked="0"/>
    </xf>
    <xf numFmtId="0" fontId="18" fillId="4" borderId="23" xfId="1" applyFont="1" applyFill="1" applyBorder="1" applyAlignment="1" applyProtection="1">
      <alignment vertical="center"/>
      <protection locked="0"/>
    </xf>
    <xf numFmtId="0" fontId="1" fillId="4" borderId="1" xfId="0" applyFont="1" applyFill="1" applyBorder="1" applyAlignment="1" applyProtection="1">
      <alignment horizontal="left" vertical="center"/>
      <protection locked="0"/>
    </xf>
    <xf numFmtId="0" fontId="5" fillId="4" borderId="1" xfId="0" applyFont="1" applyFill="1" applyBorder="1" applyAlignment="1" applyProtection="1">
      <alignment horizontal="left" vertical="center"/>
      <protection locked="0"/>
    </xf>
    <xf numFmtId="0" fontId="6" fillId="4" borderId="0" xfId="0" applyFont="1" applyFill="1" applyAlignment="1" applyProtection="1">
      <alignment horizontal="left" vertical="top"/>
      <protection locked="0"/>
    </xf>
    <xf numFmtId="0" fontId="6" fillId="4" borderId="0" xfId="0" applyFont="1" applyFill="1" applyAlignment="1" applyProtection="1">
      <alignment horizontal="left" vertical="top" wrapText="1"/>
      <protection locked="0"/>
    </xf>
    <xf numFmtId="0" fontId="18" fillId="0" borderId="0" xfId="0" applyFont="1" applyAlignment="1" applyProtection="1">
      <alignment horizontal="justify" vertical="top" wrapText="1"/>
    </xf>
    <xf numFmtId="0" fontId="19" fillId="0" borderId="0" xfId="0" applyFont="1" applyAlignment="1" applyProtection="1">
      <alignment horizontal="center" vertical="center"/>
    </xf>
    <xf numFmtId="49" fontId="5" fillId="4" borderId="17" xfId="0" applyNumberFormat="1" applyFont="1" applyFill="1" applyBorder="1" applyAlignment="1" applyProtection="1">
      <alignment vertical="center"/>
      <protection locked="0"/>
    </xf>
    <xf numFmtId="0" fontId="6" fillId="4" borderId="18" xfId="0" applyFont="1" applyFill="1" applyBorder="1" applyAlignment="1" applyProtection="1">
      <alignment vertical="center"/>
      <protection locked="0"/>
    </xf>
    <xf numFmtId="49" fontId="1" fillId="4" borderId="17" xfId="0" applyNumberFormat="1" applyFont="1" applyFill="1" applyBorder="1" applyAlignment="1" applyProtection="1">
      <alignment vertical="center"/>
      <protection locked="0"/>
    </xf>
    <xf numFmtId="49" fontId="5" fillId="4" borderId="25" xfId="0" applyNumberFormat="1" applyFont="1" applyFill="1" applyBorder="1" applyAlignment="1" applyProtection="1">
      <alignment horizontal="center" vertical="center"/>
      <protection locked="0"/>
    </xf>
    <xf numFmtId="49" fontId="5" fillId="4" borderId="38" xfId="0" applyNumberFormat="1" applyFont="1" applyFill="1" applyBorder="1" applyAlignment="1" applyProtection="1">
      <alignment horizontal="center" vertical="center"/>
      <protection locked="0"/>
    </xf>
    <xf numFmtId="49" fontId="5" fillId="4" borderId="39" xfId="0" applyNumberFormat="1" applyFont="1" applyFill="1" applyBorder="1" applyAlignment="1" applyProtection="1">
      <alignment horizontal="center" vertical="center"/>
      <protection locked="0"/>
    </xf>
    <xf numFmtId="49" fontId="1" fillId="4" borderId="25" xfId="0" applyNumberFormat="1" applyFont="1" applyFill="1" applyBorder="1" applyAlignment="1" applyProtection="1">
      <alignment horizontal="left" vertical="center"/>
      <protection locked="0"/>
    </xf>
    <xf numFmtId="49" fontId="6" fillId="4" borderId="38" xfId="0" applyNumberFormat="1" applyFont="1" applyFill="1" applyBorder="1" applyAlignment="1" applyProtection="1">
      <alignment horizontal="left" vertical="center"/>
      <protection locked="0"/>
    </xf>
    <xf numFmtId="49" fontId="6" fillId="4" borderId="39" xfId="0" applyNumberFormat="1" applyFont="1" applyFill="1" applyBorder="1" applyAlignment="1" applyProtection="1">
      <alignment horizontal="left" vertical="center"/>
      <protection locked="0"/>
    </xf>
    <xf numFmtId="49" fontId="5" fillId="4" borderId="3" xfId="0" applyNumberFormat="1" applyFont="1" applyFill="1" applyBorder="1" applyAlignment="1" applyProtection="1">
      <alignment horizontal="left" vertical="center"/>
      <protection locked="0"/>
    </xf>
    <xf numFmtId="49" fontId="6" fillId="4" borderId="3" xfId="0" applyNumberFormat="1" applyFont="1" applyFill="1" applyBorder="1" applyAlignment="1" applyProtection="1">
      <alignment horizontal="left" vertical="center"/>
      <protection locked="0"/>
    </xf>
    <xf numFmtId="0" fontId="5" fillId="4" borderId="10" xfId="0" applyFont="1" applyFill="1" applyBorder="1" applyAlignment="1" applyProtection="1">
      <protection locked="0"/>
    </xf>
    <xf numFmtId="0" fontId="6" fillId="4" borderId="11" xfId="0" applyFont="1" applyFill="1" applyBorder="1" applyAlignment="1" applyProtection="1">
      <protection locked="0"/>
    </xf>
    <xf numFmtId="167" fontId="6" fillId="4" borderId="30" xfId="0" applyNumberFormat="1" applyFont="1" applyFill="1" applyBorder="1" applyAlignment="1" applyProtection="1">
      <alignment horizontal="center"/>
      <protection locked="0"/>
    </xf>
    <xf numFmtId="167" fontId="6" fillId="4" borderId="31" xfId="0" applyNumberFormat="1" applyFont="1" applyFill="1" applyBorder="1" applyAlignment="1" applyProtection="1">
      <alignment horizontal="center"/>
      <protection locked="0"/>
    </xf>
    <xf numFmtId="167" fontId="6" fillId="4" borderId="28" xfId="0" applyNumberFormat="1" applyFont="1" applyFill="1" applyBorder="1" applyAlignment="1" applyProtection="1">
      <alignment horizontal="center"/>
      <protection locked="0"/>
    </xf>
    <xf numFmtId="167" fontId="6" fillId="4" borderId="29" xfId="0" applyNumberFormat="1" applyFont="1" applyFill="1" applyBorder="1" applyAlignment="1" applyProtection="1">
      <alignment horizontal="center"/>
      <protection locked="0"/>
    </xf>
    <xf numFmtId="0" fontId="33" fillId="0" borderId="25" xfId="0" applyFont="1" applyBorder="1" applyAlignment="1" applyProtection="1">
      <alignment vertical="justify" wrapText="1"/>
    </xf>
    <xf numFmtId="0" fontId="33" fillId="0" borderId="38" xfId="0" applyFont="1" applyBorder="1" applyAlignment="1" applyProtection="1">
      <alignment vertical="justify" wrapText="1"/>
    </xf>
    <xf numFmtId="0" fontId="33" fillId="0" borderId="39" xfId="0" applyFont="1" applyBorder="1" applyAlignment="1" applyProtection="1">
      <alignment vertical="justify" wrapText="1"/>
    </xf>
    <xf numFmtId="0" fontId="35" fillId="0" borderId="12" xfId="0" applyFont="1" applyBorder="1" applyAlignment="1" applyProtection="1">
      <alignment horizontal="left" vertical="center"/>
    </xf>
    <xf numFmtId="0" fontId="35" fillId="0" borderId="20" xfId="0" applyFont="1" applyBorder="1" applyAlignment="1" applyProtection="1">
      <alignment horizontal="left"/>
    </xf>
    <xf numFmtId="167" fontId="6" fillId="4" borderId="26" xfId="0" applyNumberFormat="1" applyFont="1" applyFill="1" applyBorder="1" applyAlignment="1" applyProtection="1">
      <alignment horizontal="center"/>
      <protection locked="0"/>
    </xf>
    <xf numFmtId="167" fontId="6" fillId="4" borderId="27" xfId="0" applyNumberFormat="1" applyFont="1" applyFill="1" applyBorder="1" applyAlignment="1" applyProtection="1">
      <alignment horizontal="center"/>
      <protection locked="0"/>
    </xf>
    <xf numFmtId="0" fontId="31" fillId="0" borderId="3" xfId="0" quotePrefix="1" applyFont="1" applyBorder="1" applyAlignment="1" applyProtection="1">
      <alignment horizontal="center" vertical="center"/>
    </xf>
    <xf numFmtId="4" fontId="16" fillId="0" borderId="52" xfId="0" applyNumberFormat="1" applyFont="1" applyBorder="1" applyAlignment="1" applyProtection="1">
      <alignment horizontal="center"/>
    </xf>
    <xf numFmtId="4" fontId="16" fillId="0" borderId="61" xfId="0" applyNumberFormat="1" applyFont="1" applyBorder="1" applyAlignment="1" applyProtection="1">
      <alignment horizontal="center"/>
    </xf>
    <xf numFmtId="3" fontId="31" fillId="0" borderId="3" xfId="0" applyNumberFormat="1" applyFont="1" applyBorder="1" applyAlignment="1" applyProtection="1">
      <alignment horizontal="center" vertical="center" wrapText="1"/>
    </xf>
    <xf numFmtId="4" fontId="6" fillId="0" borderId="66" xfId="0" applyNumberFormat="1" applyFont="1" applyFill="1" applyBorder="1" applyAlignment="1" applyProtection="1">
      <alignment horizontal="center"/>
    </xf>
    <xf numFmtId="4" fontId="6" fillId="0" borderId="67" xfId="0" applyNumberFormat="1" applyFont="1" applyFill="1" applyBorder="1" applyAlignment="1" applyProtection="1">
      <alignment horizontal="center"/>
    </xf>
    <xf numFmtId="4" fontId="6" fillId="0" borderId="17" xfId="0" applyNumberFormat="1" applyFont="1" applyFill="1" applyBorder="1" applyAlignment="1" applyProtection="1">
      <alignment horizontal="center"/>
    </xf>
    <xf numFmtId="4" fontId="6" fillId="0" borderId="18" xfId="0" applyNumberFormat="1" applyFont="1" applyFill="1" applyBorder="1" applyAlignment="1" applyProtection="1">
      <alignment horizontal="center"/>
    </xf>
    <xf numFmtId="4" fontId="6" fillId="0" borderId="59" xfId="0" applyNumberFormat="1" applyFont="1" applyFill="1" applyBorder="1" applyAlignment="1" applyProtection="1">
      <alignment horizontal="center"/>
    </xf>
    <xf numFmtId="4" fontId="6" fillId="0" borderId="60" xfId="0" applyNumberFormat="1" applyFont="1" applyFill="1" applyBorder="1" applyAlignment="1" applyProtection="1">
      <alignment horizontal="center"/>
    </xf>
    <xf numFmtId="4" fontId="16" fillId="0" borderId="62" xfId="0" applyNumberFormat="1" applyFont="1" applyBorder="1" applyAlignment="1" applyProtection="1">
      <alignment horizontal="center"/>
    </xf>
    <xf numFmtId="0" fontId="35" fillId="0" borderId="47" xfId="0" applyFont="1" applyBorder="1" applyAlignment="1">
      <alignment horizontal="left" vertical="top" wrapText="1"/>
    </xf>
    <xf numFmtId="0" fontId="35" fillId="0" borderId="48" xfId="0" applyFont="1" applyBorder="1" applyAlignment="1">
      <alignment horizontal="left" vertical="top" wrapText="1"/>
    </xf>
    <xf numFmtId="0" fontId="38" fillId="0" borderId="0" xfId="1" applyFont="1" applyBorder="1" applyAlignment="1" applyProtection="1">
      <alignment vertical="center" wrapText="1"/>
    </xf>
    <xf numFmtId="0" fontId="35" fillId="0" borderId="0" xfId="0" applyFont="1" applyBorder="1" applyAlignment="1">
      <alignment vertical="center" wrapText="1"/>
    </xf>
    <xf numFmtId="0" fontId="35" fillId="0" borderId="43" xfId="0" applyFont="1" applyBorder="1" applyAlignment="1">
      <alignment vertical="center" wrapText="1"/>
    </xf>
    <xf numFmtId="0" fontId="37" fillId="3" borderId="24" xfId="0" applyFont="1" applyFill="1" applyBorder="1" applyAlignment="1">
      <alignment horizontal="center" vertical="center"/>
    </xf>
    <xf numFmtId="0" fontId="35" fillId="0" borderId="47" xfId="0" applyFont="1" applyBorder="1" applyAlignment="1">
      <alignment horizontal="center" vertical="center"/>
    </xf>
    <xf numFmtId="0" fontId="35" fillId="0" borderId="48" xfId="0" applyFont="1" applyBorder="1" applyAlignment="1">
      <alignment horizontal="center" vertical="center"/>
    </xf>
    <xf numFmtId="0" fontId="35" fillId="0" borderId="45" xfId="0" applyFont="1" applyBorder="1" applyAlignment="1">
      <alignment vertical="top" wrapText="1"/>
    </xf>
    <xf numFmtId="0" fontId="35" fillId="0" borderId="46" xfId="0" applyFont="1" applyBorder="1" applyAlignment="1">
      <alignment vertical="top" wrapText="1"/>
    </xf>
    <xf numFmtId="0" fontId="35" fillId="0" borderId="49" xfId="0" applyFont="1" applyBorder="1" applyAlignment="1">
      <alignment horizontal="left" vertical="top"/>
    </xf>
    <xf numFmtId="0" fontId="35" fillId="0" borderId="2" xfId="0" applyFont="1" applyBorder="1" applyAlignment="1">
      <alignment vertical="top"/>
    </xf>
    <xf numFmtId="0" fontId="35" fillId="0" borderId="50" xfId="0" applyFont="1" applyBorder="1" applyAlignment="1">
      <alignment vertical="top"/>
    </xf>
    <xf numFmtId="0" fontId="35" fillId="0" borderId="0" xfId="0" applyFont="1" applyBorder="1" applyAlignment="1">
      <alignment vertical="top" wrapText="1"/>
    </xf>
    <xf numFmtId="0" fontId="35" fillId="0" borderId="43" xfId="0" applyFont="1" applyBorder="1" applyAlignment="1">
      <alignment vertical="top" wrapText="1"/>
    </xf>
  </cellXfs>
  <cellStyles count="4">
    <cellStyle name="Komma" xfId="2" builtinId="3"/>
    <cellStyle name="Link" xfId="1" builtinId="8"/>
    <cellStyle name="Prozent" xfId="3" builtinId="5"/>
    <cellStyle name="Standard" xfId="0" builtinId="0"/>
  </cellStyles>
  <dxfs count="2">
    <dxf>
      <font>
        <color rgb="FFFF0000"/>
      </font>
    </dxf>
    <dxf>
      <font>
        <color rgb="FFFF0000"/>
      </font>
    </dxf>
  </dxfs>
  <tableStyles count="0" defaultTableStyle="TableStyleMedium9" defaultPivotStyle="PivotStyleLight16"/>
  <colors>
    <mruColors>
      <color rgb="FFBEE2C2"/>
      <color rgb="FFE5FFE5"/>
      <color rgb="FFCCFFCC"/>
      <color rgb="FF0066FF"/>
      <color rgb="FFF3FF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6</xdr:col>
      <xdr:colOff>304799</xdr:colOff>
      <xdr:row>49</xdr:row>
      <xdr:rowOff>67727</xdr:rowOff>
    </xdr:from>
    <xdr:to>
      <xdr:col>7</xdr:col>
      <xdr:colOff>778930</xdr:colOff>
      <xdr:row>52</xdr:row>
      <xdr:rowOff>203199</xdr:rowOff>
    </xdr:to>
    <xdr:sp macro="" textlink="">
      <xdr:nvSpPr>
        <xdr:cNvPr id="5" name="Nach oben gebogener Pfeil 4"/>
        <xdr:cNvSpPr/>
      </xdr:nvSpPr>
      <xdr:spPr>
        <a:xfrm rot="10800000">
          <a:off x="4207932" y="10794994"/>
          <a:ext cx="1320798" cy="778938"/>
        </a:xfrm>
        <a:prstGeom prst="bentUpArrow">
          <a:avLst>
            <a:gd name="adj1" fmla="val 12352"/>
            <a:gd name="adj2" fmla="val 18324"/>
            <a:gd name="adj3" fmla="val 20243"/>
          </a:avLst>
        </a:prstGeom>
        <a:noFill/>
        <a:ln w="12700">
          <a:solidFill>
            <a:schemeClr val="bg1">
              <a:lumMod val="50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de-DE" sz="1100"/>
        </a:p>
      </xdr:txBody>
    </xdr:sp>
    <xdr:clientData/>
  </xdr:twoCellAnchor>
  <xdr:twoCellAnchor>
    <xdr:from>
      <xdr:col>7</xdr:col>
      <xdr:colOff>270932</xdr:colOff>
      <xdr:row>50</xdr:row>
      <xdr:rowOff>76197</xdr:rowOff>
    </xdr:from>
    <xdr:to>
      <xdr:col>7</xdr:col>
      <xdr:colOff>745065</xdr:colOff>
      <xdr:row>52</xdr:row>
      <xdr:rowOff>186264</xdr:rowOff>
    </xdr:to>
    <xdr:sp macro="" textlink="">
      <xdr:nvSpPr>
        <xdr:cNvPr id="4" name="Nach oben gebogener Pfeil 3"/>
        <xdr:cNvSpPr/>
      </xdr:nvSpPr>
      <xdr:spPr>
        <a:xfrm rot="10800000">
          <a:off x="5020732" y="11015130"/>
          <a:ext cx="474133" cy="541867"/>
        </a:xfrm>
        <a:prstGeom prst="bentUpArrow">
          <a:avLst>
            <a:gd name="adj1" fmla="val 22057"/>
            <a:gd name="adj2" fmla="val 18324"/>
            <a:gd name="adj3" fmla="val 29328"/>
          </a:avLst>
        </a:prstGeom>
        <a:noFill/>
        <a:ln w="12700">
          <a:solidFill>
            <a:schemeClr val="bg1">
              <a:lumMod val="50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de-DE" sz="1100"/>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www.lwl.org/spur-download/rahmenvertrag/Anlage_U_06_07_VV_ABW_Umstellung_LWL.docx" TargetMode="External"/><Relationship Id="rId2" Type="http://schemas.openxmlformats.org/officeDocument/2006/relationships/hyperlink" Target="http://www.lwl.org/spur-download/rahmenvertrag/Anlage_U_06_05_LV_ABW_Umstellung.docx" TargetMode="External"/><Relationship Id="rId1" Type="http://schemas.openxmlformats.org/officeDocument/2006/relationships/hyperlink" Target="http://www.lwl.org/spur-download/rahmenvertrag/0-2_LRV_SGBIX_Gesamttext.pdf" TargetMode="External"/><Relationship Id="rId6" Type="http://schemas.openxmlformats.org/officeDocument/2006/relationships/printerSettings" Target="../printerSettings/printerSettings3.bin"/><Relationship Id="rId5" Type="http://schemas.openxmlformats.org/officeDocument/2006/relationships/hyperlink" Target="http://www.lwl.org/spur-download/pdf/2012-12-18GemeinsamesRundschLAG-FWuLWL_1.pdf" TargetMode="External"/><Relationship Id="rId4" Type="http://schemas.openxmlformats.org/officeDocument/2006/relationships/hyperlink" Target="http://www.lwl.org/spur-download/pdf/2012-12-18GemeinsamesRundschLAG-FWuLWL_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topLeftCell="B13" zoomScale="90" zoomScaleNormal="90" workbookViewId="0">
      <selection activeCell="I25" sqref="I25:J25"/>
    </sheetView>
  </sheetViews>
  <sheetFormatPr baseColWidth="10" defaultColWidth="11.25" defaultRowHeight="14.25" x14ac:dyDescent="0.2"/>
  <cols>
    <col min="1" max="1" width="3.75" style="1" hidden="1" customWidth="1"/>
    <col min="2" max="2" width="5.75" style="3" customWidth="1"/>
    <col min="3" max="3" width="13.25" style="3" customWidth="1"/>
    <col min="4" max="4" width="10.75" style="3" customWidth="1"/>
    <col min="5" max="5" width="8.25" style="3" customWidth="1"/>
    <col min="6" max="6" width="10.75" style="3" customWidth="1"/>
    <col min="7" max="7" width="6.75" style="3" customWidth="1"/>
    <col min="8" max="8" width="3.75" style="3" customWidth="1"/>
    <col min="9" max="9" width="10.75" style="3" customWidth="1"/>
    <col min="10" max="10" width="2.25" style="3" customWidth="1"/>
    <col min="11" max="11" width="12.75" style="3" customWidth="1"/>
    <col min="12" max="12" width="0.75" style="3" customWidth="1"/>
    <col min="13" max="13" width="1.125" style="3" customWidth="1"/>
    <col min="14" max="16384" width="11.25" style="3"/>
  </cols>
  <sheetData>
    <row r="1" spans="1:13" s="4" customFormat="1" ht="19.899999999999999" customHeight="1" x14ac:dyDescent="0.2">
      <c r="A1" s="212" t="s">
        <v>11</v>
      </c>
      <c r="B1" s="158" t="s">
        <v>82</v>
      </c>
      <c r="C1" s="159"/>
      <c r="D1" s="159"/>
      <c r="E1" s="159"/>
      <c r="F1" s="163" t="s">
        <v>87</v>
      </c>
      <c r="G1" s="14"/>
      <c r="H1" s="14"/>
      <c r="I1" s="219"/>
      <c r="J1" s="220"/>
      <c r="K1" s="220"/>
      <c r="L1" s="220"/>
      <c r="M1" s="5"/>
    </row>
    <row r="2" spans="1:13" ht="15" customHeight="1" x14ac:dyDescent="0.3">
      <c r="A2" s="213"/>
      <c r="B2" s="160" t="s">
        <v>83</v>
      </c>
      <c r="C2" s="221"/>
      <c r="D2" s="221"/>
      <c r="E2" s="221"/>
      <c r="F2" s="162" t="s">
        <v>0</v>
      </c>
      <c r="G2" s="15"/>
      <c r="H2" s="15"/>
      <c r="I2" s="214"/>
      <c r="J2" s="215"/>
      <c r="K2" s="215"/>
      <c r="L2" s="216"/>
      <c r="M2" s="2"/>
    </row>
    <row r="3" spans="1:13" ht="15" customHeight="1" x14ac:dyDescent="0.2">
      <c r="A3" s="213"/>
      <c r="B3" s="161" t="s">
        <v>84</v>
      </c>
      <c r="C3" s="222"/>
      <c r="D3" s="222"/>
      <c r="E3" s="222"/>
      <c r="F3" s="16" t="s">
        <v>2</v>
      </c>
      <c r="G3" s="16"/>
      <c r="H3" s="16"/>
      <c r="I3" s="217"/>
      <c r="J3" s="217"/>
      <c r="K3" s="217"/>
      <c r="L3" s="217"/>
      <c r="M3" s="2"/>
    </row>
    <row r="4" spans="1:13" ht="15" customHeight="1" x14ac:dyDescent="0.2">
      <c r="A4" s="213"/>
      <c r="B4" s="161"/>
      <c r="C4" s="222"/>
      <c r="D4" s="222"/>
      <c r="E4" s="222"/>
      <c r="F4" s="16" t="s">
        <v>1</v>
      </c>
      <c r="G4" s="16"/>
      <c r="H4" s="16"/>
      <c r="I4" s="217"/>
      <c r="J4" s="217"/>
      <c r="K4" s="217"/>
      <c r="L4" s="217"/>
      <c r="M4" s="2"/>
    </row>
    <row r="5" spans="1:13" ht="15" customHeight="1" x14ac:dyDescent="0.2">
      <c r="A5" s="213"/>
      <c r="B5" s="161" t="s">
        <v>85</v>
      </c>
      <c r="C5" s="221"/>
      <c r="D5" s="221"/>
      <c r="E5" s="221"/>
      <c r="F5" s="17" t="s">
        <v>17</v>
      </c>
      <c r="G5" s="17"/>
      <c r="H5" s="17"/>
      <c r="I5" s="218"/>
      <c r="J5" s="218"/>
      <c r="K5" s="218"/>
      <c r="L5" s="218"/>
      <c r="M5" s="2"/>
    </row>
    <row r="6" spans="1:13" ht="15" customHeight="1" x14ac:dyDescent="0.2">
      <c r="A6" s="213"/>
      <c r="B6" s="161" t="s">
        <v>86</v>
      </c>
      <c r="C6" s="221"/>
      <c r="D6" s="221"/>
      <c r="E6" s="221"/>
      <c r="F6" s="98" t="s">
        <v>47</v>
      </c>
      <c r="G6" s="15"/>
      <c r="H6" s="15"/>
      <c r="I6" s="217"/>
      <c r="J6" s="217"/>
      <c r="K6" s="217"/>
      <c r="L6" s="217"/>
      <c r="M6" s="2"/>
    </row>
    <row r="7" spans="1:13" ht="15" customHeight="1" x14ac:dyDescent="0.3">
      <c r="A7" s="12"/>
      <c r="B7" s="20"/>
      <c r="C7" s="20"/>
      <c r="D7" s="20"/>
      <c r="E7" s="20"/>
      <c r="F7" s="15"/>
      <c r="G7" s="15"/>
      <c r="H7" s="15"/>
      <c r="I7" s="18"/>
      <c r="J7" s="18"/>
      <c r="K7" s="18"/>
      <c r="L7" s="19"/>
      <c r="M7" s="2"/>
    </row>
    <row r="8" spans="1:13" ht="15" customHeight="1" x14ac:dyDescent="0.3">
      <c r="A8" s="12"/>
      <c r="B8" s="20"/>
      <c r="C8" s="20"/>
      <c r="D8" s="20"/>
      <c r="E8" s="20"/>
      <c r="F8" s="15"/>
      <c r="G8" s="15"/>
      <c r="H8" s="15"/>
      <c r="I8" s="18"/>
      <c r="J8" s="18"/>
      <c r="K8" s="18"/>
      <c r="L8" s="19"/>
      <c r="M8" s="2"/>
    </row>
    <row r="9" spans="1:13" ht="15" customHeight="1" x14ac:dyDescent="0.3">
      <c r="A9" s="12"/>
      <c r="B9" s="21"/>
      <c r="C9" s="90"/>
      <c r="D9" s="90"/>
      <c r="E9" s="90"/>
      <c r="F9" s="15"/>
      <c r="G9" s="15"/>
      <c r="H9" s="15"/>
      <c r="I9" s="18"/>
      <c r="J9" s="18"/>
      <c r="K9" s="18"/>
      <c r="L9" s="19"/>
      <c r="M9" s="2"/>
    </row>
    <row r="10" spans="1:13" ht="15" customHeight="1" x14ac:dyDescent="0.3">
      <c r="A10" s="12"/>
      <c r="B10" s="21" t="s">
        <v>3</v>
      </c>
      <c r="C10" s="21"/>
      <c r="D10" s="21"/>
      <c r="E10" s="21"/>
      <c r="F10" s="22"/>
      <c r="G10" s="22"/>
      <c r="H10" s="22"/>
      <c r="I10" s="23"/>
      <c r="J10" s="23"/>
      <c r="K10" s="23"/>
      <c r="L10" s="19"/>
      <c r="M10" s="2"/>
    </row>
    <row r="11" spans="1:13" ht="15" customHeight="1" x14ac:dyDescent="0.3">
      <c r="A11" s="12"/>
      <c r="B11" s="21" t="s">
        <v>38</v>
      </c>
      <c r="C11" s="21"/>
      <c r="D11" s="21"/>
      <c r="E11" s="21"/>
      <c r="F11" s="22"/>
      <c r="G11" s="22"/>
      <c r="H11" s="22"/>
      <c r="I11" s="23"/>
      <c r="J11" s="23"/>
      <c r="K11" s="23"/>
      <c r="L11" s="19"/>
      <c r="M11" s="2"/>
    </row>
    <row r="12" spans="1:13" ht="15" customHeight="1" x14ac:dyDescent="0.3">
      <c r="A12" s="12"/>
      <c r="B12" s="21" t="s">
        <v>4</v>
      </c>
      <c r="C12" s="21"/>
      <c r="D12" s="21"/>
      <c r="E12" s="21"/>
      <c r="F12" s="22"/>
      <c r="G12" s="22"/>
      <c r="H12" s="22"/>
      <c r="I12" s="23"/>
      <c r="J12" s="23"/>
      <c r="K12" s="23"/>
      <c r="L12" s="19"/>
      <c r="M12" s="2"/>
    </row>
    <row r="13" spans="1:13" ht="15" customHeight="1" x14ac:dyDescent="0.3">
      <c r="A13" s="12"/>
      <c r="C13" s="21"/>
      <c r="D13" s="21"/>
      <c r="E13" s="21"/>
      <c r="F13" s="22"/>
      <c r="G13" s="22"/>
      <c r="H13" s="22"/>
      <c r="I13" s="23"/>
      <c r="J13" s="23"/>
      <c r="K13" s="23"/>
      <c r="L13" s="19"/>
      <c r="M13" s="2"/>
    </row>
    <row r="14" spans="1:13" ht="16.5" x14ac:dyDescent="0.3">
      <c r="A14" s="12"/>
      <c r="B14" s="21"/>
      <c r="C14" s="21"/>
      <c r="D14" s="21"/>
      <c r="E14" s="21"/>
      <c r="F14" s="22"/>
      <c r="G14" s="22"/>
      <c r="H14" s="22"/>
      <c r="I14" s="23"/>
      <c r="J14" s="23"/>
      <c r="K14" s="23"/>
      <c r="L14" s="19"/>
      <c r="M14" s="2"/>
    </row>
    <row r="15" spans="1:13" ht="16.5" x14ac:dyDescent="0.3">
      <c r="A15" s="12"/>
      <c r="B15" s="21"/>
      <c r="C15" s="21"/>
      <c r="D15" s="21"/>
      <c r="E15" s="21"/>
      <c r="F15" s="22"/>
      <c r="G15" s="22"/>
      <c r="H15" s="22"/>
      <c r="I15" s="23"/>
      <c r="J15" s="23"/>
      <c r="K15" s="23"/>
      <c r="L15" s="19"/>
      <c r="M15" s="2"/>
    </row>
    <row r="16" spans="1:13" ht="13.9" customHeight="1" x14ac:dyDescent="0.3">
      <c r="A16" s="12"/>
      <c r="B16" s="21"/>
      <c r="C16" s="21"/>
      <c r="D16" s="21"/>
      <c r="E16" s="21"/>
      <c r="F16" s="22"/>
      <c r="G16" s="22"/>
      <c r="H16" s="22"/>
      <c r="I16" s="23"/>
      <c r="J16" s="23"/>
      <c r="K16" s="23"/>
      <c r="L16" s="19"/>
      <c r="M16" s="2"/>
    </row>
    <row r="17" spans="1:13" ht="17.25" x14ac:dyDescent="0.2">
      <c r="A17" s="12"/>
      <c r="B17" s="224" t="s">
        <v>18</v>
      </c>
      <c r="C17" s="224"/>
      <c r="D17" s="224"/>
      <c r="E17" s="224"/>
      <c r="F17" s="224"/>
      <c r="G17" s="224"/>
      <c r="H17" s="224"/>
      <c r="I17" s="224"/>
      <c r="J17" s="224"/>
      <c r="K17" s="224"/>
      <c r="L17" s="16"/>
      <c r="M17" s="5"/>
    </row>
    <row r="18" spans="1:13" ht="17.25" x14ac:dyDescent="0.2">
      <c r="A18" s="12"/>
      <c r="B18" s="85" t="s">
        <v>19</v>
      </c>
      <c r="C18" s="16"/>
      <c r="D18" s="16"/>
      <c r="E18" s="16"/>
      <c r="F18" s="16"/>
      <c r="G18" s="16"/>
      <c r="H18" s="16"/>
      <c r="I18" s="16"/>
      <c r="J18" s="16"/>
      <c r="K18" s="16"/>
      <c r="L18" s="16"/>
      <c r="M18" s="5"/>
    </row>
    <row r="19" spans="1:13" ht="17.25" x14ac:dyDescent="0.3">
      <c r="A19" s="12"/>
      <c r="B19" s="91"/>
      <c r="C19" s="21"/>
      <c r="D19" s="21"/>
      <c r="E19" s="21"/>
      <c r="F19" s="22"/>
      <c r="G19" s="22"/>
      <c r="H19" s="22"/>
      <c r="I19" s="22"/>
      <c r="J19" s="22"/>
      <c r="K19" s="22"/>
      <c r="L19" s="21"/>
      <c r="M19" s="2"/>
    </row>
    <row r="20" spans="1:13" ht="19.899999999999999" customHeight="1" x14ac:dyDescent="0.3">
      <c r="A20" s="12"/>
      <c r="B20" s="24" t="s">
        <v>43</v>
      </c>
      <c r="C20" s="25"/>
      <c r="D20" s="25"/>
      <c r="E20" s="92"/>
      <c r="F20" s="92"/>
      <c r="G20" s="92"/>
      <c r="H20" s="92"/>
      <c r="I20" s="92"/>
      <c r="J20" s="92"/>
      <c r="K20" s="92"/>
      <c r="L20" s="93"/>
      <c r="M20" s="2"/>
    </row>
    <row r="21" spans="1:13" ht="19.899999999999999" customHeight="1" x14ac:dyDescent="0.3">
      <c r="A21" s="12"/>
      <c r="B21" s="236"/>
      <c r="C21" s="237"/>
      <c r="D21" s="237"/>
      <c r="E21" s="237"/>
      <c r="F21" s="237"/>
      <c r="G21" s="237"/>
      <c r="H21" s="237"/>
      <c r="I21" s="237"/>
      <c r="J21" s="237"/>
      <c r="K21" s="237"/>
      <c r="L21" s="26"/>
      <c r="M21" s="2"/>
    </row>
    <row r="22" spans="1:13" ht="16.899999999999999" customHeight="1" x14ac:dyDescent="0.3">
      <c r="A22" s="12"/>
      <c r="B22" s="27" t="s">
        <v>23</v>
      </c>
      <c r="C22" s="28"/>
      <c r="D22" s="28"/>
      <c r="E22" s="29"/>
      <c r="F22" s="29"/>
      <c r="G22" s="29"/>
      <c r="H22" s="29"/>
      <c r="I22" s="29"/>
      <c r="J22" s="29"/>
      <c r="K22" s="96"/>
      <c r="L22" s="26"/>
      <c r="M22" s="2"/>
    </row>
    <row r="23" spans="1:13" s="4" customFormat="1" ht="19.899999999999999" customHeight="1" x14ac:dyDescent="0.2">
      <c r="A23" s="12"/>
      <c r="B23" s="113" t="s">
        <v>22</v>
      </c>
      <c r="C23" s="30"/>
      <c r="D23" s="225"/>
      <c r="E23" s="226"/>
      <c r="F23" s="114"/>
      <c r="G23" s="31" t="s">
        <v>8</v>
      </c>
      <c r="H23" s="31"/>
      <c r="I23" s="225"/>
      <c r="J23" s="226"/>
      <c r="K23" s="97"/>
      <c r="L23" s="32"/>
      <c r="M23" s="5"/>
    </row>
    <row r="24" spans="1:13" ht="16.899999999999999" customHeight="1" x14ac:dyDescent="0.3">
      <c r="A24" s="12"/>
      <c r="B24" s="33"/>
      <c r="C24" s="28"/>
      <c r="D24" s="34"/>
      <c r="E24" s="28"/>
      <c r="F24" s="29"/>
      <c r="G24" s="28"/>
      <c r="H24" s="28"/>
      <c r="I24" s="28"/>
      <c r="J24" s="28"/>
      <c r="K24" s="96"/>
      <c r="L24" s="26"/>
      <c r="M24" s="2"/>
    </row>
    <row r="25" spans="1:13" s="4" customFormat="1" ht="19.899999999999999" customHeight="1" x14ac:dyDescent="0.2">
      <c r="A25" s="12"/>
      <c r="B25" s="113" t="s">
        <v>24</v>
      </c>
      <c r="C25" s="30"/>
      <c r="D25" s="30"/>
      <c r="E25" s="115" t="s">
        <v>5</v>
      </c>
      <c r="F25" s="146"/>
      <c r="G25" s="115" t="s">
        <v>6</v>
      </c>
      <c r="H25" s="115"/>
      <c r="I25" s="227"/>
      <c r="J25" s="226"/>
      <c r="K25" s="97"/>
      <c r="L25" s="32"/>
      <c r="M25" s="5"/>
    </row>
    <row r="26" spans="1:13" ht="17.25" thickBot="1" x14ac:dyDescent="0.35">
      <c r="A26" s="12"/>
      <c r="B26" s="33"/>
      <c r="C26" s="28"/>
      <c r="D26" s="28"/>
      <c r="E26" s="28"/>
      <c r="F26" s="29"/>
      <c r="G26" s="28"/>
      <c r="H26" s="28"/>
      <c r="I26" s="28"/>
      <c r="J26" s="28"/>
      <c r="K26" s="96"/>
      <c r="L26" s="26"/>
      <c r="M26" s="2"/>
    </row>
    <row r="27" spans="1:13" s="4" customFormat="1" ht="19.899999999999999" customHeight="1" thickBot="1" x14ac:dyDescent="0.35">
      <c r="A27" s="12"/>
      <c r="B27" s="113" t="s">
        <v>68</v>
      </c>
      <c r="C27" s="30"/>
      <c r="D27" s="30"/>
      <c r="E27" s="30"/>
      <c r="F27" s="30"/>
      <c r="G27" s="35"/>
      <c r="H27" s="35"/>
      <c r="I27" s="28"/>
      <c r="J27" s="35"/>
      <c r="K27" s="36"/>
      <c r="L27" s="32"/>
      <c r="M27" s="5"/>
    </row>
    <row r="28" spans="1:13" ht="10.15" customHeight="1" x14ac:dyDescent="0.3">
      <c r="A28" s="12"/>
      <c r="B28" s="37"/>
      <c r="C28" s="38"/>
      <c r="D28" s="38"/>
      <c r="E28" s="38"/>
      <c r="F28" s="38"/>
      <c r="G28" s="38"/>
      <c r="H28" s="38"/>
      <c r="I28" s="38"/>
      <c r="J28" s="38"/>
      <c r="K28" s="38"/>
      <c r="L28" s="39"/>
      <c r="M28" s="2"/>
    </row>
    <row r="29" spans="1:13" ht="10.15" customHeight="1" x14ac:dyDescent="0.3">
      <c r="A29" s="12"/>
      <c r="B29" s="21"/>
      <c r="C29" s="21"/>
      <c r="D29" s="21"/>
      <c r="E29" s="21"/>
      <c r="F29" s="21"/>
      <c r="G29" s="21"/>
      <c r="H29" s="21"/>
      <c r="I29" s="48"/>
      <c r="J29" s="48"/>
      <c r="K29" s="48"/>
      <c r="L29" s="21"/>
      <c r="M29" s="2"/>
    </row>
    <row r="30" spans="1:13" s="4" customFormat="1" ht="19.899999999999999" customHeight="1" x14ac:dyDescent="0.2">
      <c r="A30" s="87" t="s">
        <v>46</v>
      </c>
      <c r="B30" s="147"/>
      <c r="C30" s="116" t="s">
        <v>37</v>
      </c>
      <c r="D30" s="16"/>
      <c r="E30" s="16"/>
      <c r="F30" s="146"/>
      <c r="G30" s="40" t="str">
        <f>IF(AND(B30=A30,B32=A30),1,"")</f>
        <v/>
      </c>
      <c r="H30" s="40"/>
      <c r="J30" s="15"/>
      <c r="K30" s="63"/>
      <c r="L30" s="15"/>
      <c r="M30" s="5"/>
    </row>
    <row r="31" spans="1:13" s="4" customFormat="1" ht="10.15" customHeight="1" x14ac:dyDescent="0.2">
      <c r="A31" s="13"/>
      <c r="B31" s="94"/>
      <c r="C31" s="116"/>
      <c r="D31" s="16"/>
      <c r="E31" s="16"/>
      <c r="F31" s="15"/>
      <c r="G31" s="15"/>
      <c r="H31" s="15"/>
      <c r="I31" s="15"/>
      <c r="J31" s="15"/>
      <c r="K31" s="63"/>
      <c r="L31" s="15"/>
      <c r="M31" s="5"/>
    </row>
    <row r="32" spans="1:13" s="4" customFormat="1" ht="19.899999999999999" customHeight="1" x14ac:dyDescent="0.2">
      <c r="A32" s="5"/>
      <c r="B32" s="147"/>
      <c r="C32" s="116" t="s">
        <v>21</v>
      </c>
      <c r="D32" s="16"/>
      <c r="E32" s="15"/>
      <c r="F32" s="15"/>
      <c r="G32" s="41"/>
      <c r="H32" s="41"/>
      <c r="I32" s="41" t="str">
        <f>IF(G30=1,"Fehlerfassung, 2 mal   X ","")</f>
        <v/>
      </c>
      <c r="J32" s="42"/>
      <c r="K32" s="15"/>
      <c r="L32" s="15"/>
      <c r="M32" s="5"/>
    </row>
    <row r="33" spans="1:13" ht="18.75" customHeight="1" x14ac:dyDescent="0.3">
      <c r="A33" s="12"/>
      <c r="B33" s="44"/>
      <c r="C33" s="43"/>
      <c r="D33" s="43"/>
      <c r="E33" s="43"/>
      <c r="F33" s="43"/>
      <c r="G33" s="43"/>
      <c r="H33" s="43"/>
      <c r="I33" s="43"/>
      <c r="J33" s="43"/>
      <c r="K33" s="43"/>
      <c r="L33" s="21"/>
      <c r="M33" s="2"/>
    </row>
    <row r="34" spans="1:13" ht="102" customHeight="1" x14ac:dyDescent="0.3">
      <c r="A34" s="12"/>
      <c r="B34" s="223" t="s">
        <v>65</v>
      </c>
      <c r="C34" s="223"/>
      <c r="D34" s="223"/>
      <c r="E34" s="223"/>
      <c r="F34" s="223"/>
      <c r="G34" s="223"/>
      <c r="H34" s="223"/>
      <c r="I34" s="223"/>
      <c r="J34" s="223"/>
      <c r="K34" s="223"/>
      <c r="L34" s="103"/>
      <c r="M34" s="2"/>
    </row>
    <row r="35" spans="1:13" ht="11.25" customHeight="1" x14ac:dyDescent="0.3">
      <c r="A35" s="12"/>
      <c r="B35" s="102"/>
      <c r="C35" s="102"/>
      <c r="D35" s="102"/>
      <c r="E35" s="102"/>
      <c r="F35" s="102"/>
      <c r="G35" s="102"/>
      <c r="H35" s="122"/>
      <c r="I35" s="102"/>
      <c r="J35" s="102"/>
      <c r="K35" s="102"/>
      <c r="L35" s="103"/>
      <c r="M35" s="2"/>
    </row>
    <row r="36" spans="1:13" ht="16.5" x14ac:dyDescent="0.3">
      <c r="A36" s="12"/>
      <c r="B36" s="95" t="s">
        <v>88</v>
      </c>
      <c r="C36" s="95"/>
      <c r="D36" s="95"/>
      <c r="E36" s="95"/>
      <c r="F36" s="95"/>
      <c r="G36" s="95"/>
      <c r="H36" s="95"/>
      <c r="I36" s="95"/>
      <c r="J36" s="95"/>
      <c r="K36" s="95"/>
      <c r="L36" s="103"/>
      <c r="M36" s="2"/>
    </row>
    <row r="37" spans="1:13" ht="16.5" x14ac:dyDescent="0.3">
      <c r="A37" s="12"/>
      <c r="B37" s="95" t="s">
        <v>66</v>
      </c>
      <c r="C37" s="95"/>
      <c r="D37" s="95"/>
      <c r="E37" s="95"/>
      <c r="F37" s="95"/>
      <c r="G37" s="95"/>
      <c r="H37" s="95"/>
      <c r="I37" s="95"/>
      <c r="J37" s="95"/>
      <c r="K37" s="95"/>
      <c r="L37" s="103"/>
      <c r="M37" s="2"/>
    </row>
    <row r="38" spans="1:13" ht="16.5" x14ac:dyDescent="0.3">
      <c r="A38" s="12"/>
      <c r="B38" s="95"/>
      <c r="C38" s="95"/>
      <c r="D38" s="45"/>
      <c r="E38" s="45"/>
      <c r="F38" s="45"/>
      <c r="G38" s="95"/>
      <c r="H38" s="95"/>
      <c r="I38" s="45"/>
      <c r="J38" s="45"/>
      <c r="K38" s="45"/>
      <c r="L38" s="21"/>
      <c r="M38" s="2"/>
    </row>
    <row r="39" spans="1:13" ht="16.5" x14ac:dyDescent="0.3">
      <c r="A39" s="12"/>
      <c r="B39" s="95" t="s">
        <v>41</v>
      </c>
      <c r="C39" s="15"/>
      <c r="D39" s="234"/>
      <c r="E39" s="235"/>
      <c r="F39" s="235"/>
      <c r="G39" s="99" t="s">
        <v>42</v>
      </c>
      <c r="H39" s="164" t="s">
        <v>89</v>
      </c>
      <c r="I39" s="231"/>
      <c r="J39" s="232"/>
      <c r="K39" s="233"/>
      <c r="L39" s="21"/>
      <c r="M39" s="2"/>
    </row>
    <row r="40" spans="1:13" ht="16.5" x14ac:dyDescent="0.3">
      <c r="A40" s="12"/>
      <c r="B40" s="45"/>
      <c r="C40" s="18"/>
      <c r="D40" s="18"/>
      <c r="E40" s="18"/>
      <c r="F40" s="45"/>
      <c r="G40" s="18"/>
      <c r="H40" s="18"/>
      <c r="I40" s="18"/>
      <c r="J40" s="18"/>
      <c r="K40" s="18"/>
      <c r="L40" s="21"/>
      <c r="M40" s="2"/>
    </row>
    <row r="41" spans="1:13" ht="16.5" x14ac:dyDescent="0.3">
      <c r="A41" s="12"/>
      <c r="B41" s="45" t="s">
        <v>69</v>
      </c>
      <c r="C41" s="18"/>
      <c r="D41" s="228"/>
      <c r="E41" s="229"/>
      <c r="F41" s="229"/>
      <c r="G41" s="229"/>
      <c r="H41" s="229"/>
      <c r="I41" s="229"/>
      <c r="J41" s="229"/>
      <c r="K41" s="230"/>
      <c r="L41" s="21"/>
      <c r="M41" s="2"/>
    </row>
    <row r="42" spans="1:13" ht="16.5" x14ac:dyDescent="0.3">
      <c r="A42" s="12"/>
      <c r="B42" s="45"/>
      <c r="C42" s="18"/>
      <c r="D42" s="18"/>
      <c r="E42" s="18"/>
      <c r="F42" s="18"/>
      <c r="G42" s="18"/>
      <c r="H42" s="18"/>
      <c r="I42" s="18"/>
      <c r="J42" s="18"/>
      <c r="K42" s="18"/>
      <c r="L42" s="21"/>
      <c r="M42" s="2"/>
    </row>
    <row r="43" spans="1:13" ht="16.5" x14ac:dyDescent="0.3">
      <c r="A43" s="12"/>
      <c r="B43" s="45"/>
      <c r="C43" s="18"/>
      <c r="D43" s="18"/>
      <c r="E43" s="18"/>
      <c r="F43" s="18"/>
      <c r="G43" s="18"/>
      <c r="H43" s="18"/>
      <c r="I43" s="18"/>
      <c r="J43" s="18"/>
      <c r="K43" s="18"/>
      <c r="L43" s="21"/>
      <c r="M43" s="2"/>
    </row>
    <row r="44" spans="1:13" ht="16.5" x14ac:dyDescent="0.3">
      <c r="A44" s="12"/>
      <c r="B44" s="46"/>
      <c r="C44" s="46"/>
      <c r="D44" s="46"/>
      <c r="E44" s="46"/>
      <c r="F44" s="46"/>
      <c r="G44" s="46"/>
      <c r="H44" s="46"/>
      <c r="I44" s="46"/>
      <c r="J44" s="46"/>
      <c r="K44" s="46"/>
      <c r="L44" s="21"/>
      <c r="M44" s="2"/>
    </row>
    <row r="45" spans="1:13" ht="16.5" x14ac:dyDescent="0.3">
      <c r="A45" s="12"/>
      <c r="B45" s="47" t="s">
        <v>30</v>
      </c>
      <c r="C45" s="48"/>
      <c r="D45" s="48"/>
      <c r="E45" s="48"/>
      <c r="F45" s="48"/>
      <c r="G45" s="48"/>
      <c r="H45" s="48"/>
      <c r="I45" s="48"/>
      <c r="J45" s="48"/>
      <c r="K45" s="48"/>
      <c r="L45" s="21"/>
      <c r="M45" s="2"/>
    </row>
  </sheetData>
  <mergeCells count="20">
    <mergeCell ref="B34:K34"/>
    <mergeCell ref="B17:K17"/>
    <mergeCell ref="I23:J23"/>
    <mergeCell ref="I25:J25"/>
    <mergeCell ref="D41:K41"/>
    <mergeCell ref="I39:K39"/>
    <mergeCell ref="D39:F39"/>
    <mergeCell ref="B21:K21"/>
    <mergeCell ref="D23:E23"/>
    <mergeCell ref="A1:A6"/>
    <mergeCell ref="I2:L2"/>
    <mergeCell ref="I3:L3"/>
    <mergeCell ref="I4:L4"/>
    <mergeCell ref="I5:L5"/>
    <mergeCell ref="I1:L1"/>
    <mergeCell ref="I6:L6"/>
    <mergeCell ref="C2:E2"/>
    <mergeCell ref="C5:E5"/>
    <mergeCell ref="C6:E6"/>
    <mergeCell ref="C3:E4"/>
  </mergeCells>
  <conditionalFormatting sqref="B30">
    <cfRule type="expression" dxfId="1" priority="3">
      <formula>$B$30=$J$32</formula>
    </cfRule>
  </conditionalFormatting>
  <dataValidations count="1">
    <dataValidation type="list" allowBlank="1" showInputMessage="1" showErrorMessage="1" sqref="B30 B32">
      <formula1>$A$30:$A$31</formula1>
    </dataValidation>
  </dataValidations>
  <pageMargins left="0.94488188976377963" right="0.27559055118110237" top="0.39370078740157483" bottom="0.27559055118110237" header="0.31496062992125984" footer="0.15748031496062992"/>
  <pageSetup paperSize="9" scale="9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6"/>
  <sheetViews>
    <sheetView tabSelected="1" topLeftCell="A49" zoomScaleNormal="100" workbookViewId="0">
      <selection activeCell="D57" sqref="D57"/>
    </sheetView>
  </sheetViews>
  <sheetFormatPr baseColWidth="10" defaultColWidth="11.25" defaultRowHeight="14.25" x14ac:dyDescent="0.2"/>
  <cols>
    <col min="1" max="1" width="5.5" style="6" customWidth="1"/>
    <col min="2" max="2" width="2.25" style="3" customWidth="1"/>
    <col min="3" max="3" width="13.625" style="3" customWidth="1"/>
    <col min="4" max="4" width="11.25" style="3" customWidth="1"/>
    <col min="5" max="5" width="10.25" style="3" customWidth="1"/>
    <col min="6" max="6" width="5.125" style="3" bestFit="1" customWidth="1"/>
    <col min="7" max="7" width="11.125" style="11" customWidth="1"/>
    <col min="8" max="8" width="13.375" style="3" customWidth="1"/>
    <col min="9" max="9" width="14.875" style="3" bestFit="1" customWidth="1"/>
    <col min="10" max="10" width="14.75" style="197" bestFit="1" customWidth="1"/>
    <col min="11" max="11" width="16.375" style="197" bestFit="1" customWidth="1"/>
    <col min="12" max="12" width="7.5" style="153" customWidth="1"/>
    <col min="13" max="16384" width="11.25" style="3"/>
  </cols>
  <sheetData>
    <row r="1" spans="1:12" s="4" customFormat="1" ht="18" customHeight="1" x14ac:dyDescent="0.25">
      <c r="A1" s="105" t="s">
        <v>39</v>
      </c>
      <c r="B1" s="100"/>
      <c r="C1" s="100"/>
      <c r="D1" s="50">
        <f>Antrag!B21</f>
        <v>0</v>
      </c>
      <c r="E1" s="165"/>
      <c r="F1" s="89"/>
      <c r="G1" s="167"/>
      <c r="H1" s="88"/>
      <c r="I1" s="89"/>
      <c r="J1" s="245" t="str">
        <f>"Az LWL:  "&amp;Antrag!D23</f>
        <v xml:space="preserve">Az LWL:  </v>
      </c>
      <c r="K1" s="246"/>
      <c r="L1" s="152"/>
    </row>
    <row r="2" spans="1:12" s="4" customFormat="1" ht="18" customHeight="1" x14ac:dyDescent="0.2">
      <c r="A2" s="106" t="s">
        <v>7</v>
      </c>
      <c r="B2" s="17"/>
      <c r="C2" s="101"/>
      <c r="D2" s="107" t="s">
        <v>25</v>
      </c>
      <c r="E2" s="166" t="str">
        <f>IF(Antrag!F25=0,"",Antrag!F25)</f>
        <v/>
      </c>
      <c r="F2" s="107" t="s">
        <v>6</v>
      </c>
      <c r="G2" s="166" t="str">
        <f>IF(Antrag!I25=0,"",Antrag!I25)</f>
        <v/>
      </c>
      <c r="H2" s="17"/>
      <c r="I2" s="17"/>
      <c r="J2" s="198"/>
      <c r="K2" s="185"/>
      <c r="L2" s="152"/>
    </row>
    <row r="3" spans="1:12" ht="21.6" customHeight="1" x14ac:dyDescent="0.3">
      <c r="A3" s="51"/>
      <c r="B3" s="52"/>
      <c r="C3" s="52"/>
      <c r="D3" s="53" t="s">
        <v>31</v>
      </c>
      <c r="E3" s="54" t="str">
        <f>IF(Antrag!F30&lt;&gt;Antrag!I25,Antrag!F30,"")</f>
        <v/>
      </c>
      <c r="F3" s="55" t="s">
        <v>36</v>
      </c>
      <c r="G3" s="56">
        <f>IF(AND(G2&gt;0,E3&gt;0),MIN(G2,E3),G2)</f>
        <v>0</v>
      </c>
      <c r="H3" s="21"/>
      <c r="I3" s="21"/>
      <c r="J3" s="186"/>
      <c r="K3" s="186"/>
    </row>
    <row r="4" spans="1:12" ht="16.5" x14ac:dyDescent="0.3">
      <c r="A4" s="57" t="s">
        <v>32</v>
      </c>
      <c r="B4" s="57"/>
      <c r="C4" s="21"/>
      <c r="D4" s="21"/>
      <c r="E4" s="21"/>
      <c r="F4" s="21"/>
      <c r="G4" s="49"/>
      <c r="H4" s="21"/>
      <c r="I4" s="21"/>
      <c r="J4" s="186"/>
      <c r="K4" s="186"/>
    </row>
    <row r="5" spans="1:12" ht="7.15" customHeight="1" x14ac:dyDescent="0.3">
      <c r="A5" s="58"/>
      <c r="B5" s="28"/>
      <c r="C5" s="28"/>
      <c r="D5" s="28"/>
      <c r="E5" s="28"/>
      <c r="F5" s="28"/>
      <c r="G5" s="59"/>
      <c r="H5" s="28"/>
      <c r="I5" s="28"/>
      <c r="J5" s="187"/>
      <c r="K5" s="187"/>
    </row>
    <row r="6" spans="1:12" s="4" customFormat="1" ht="51" customHeight="1" x14ac:dyDescent="0.2">
      <c r="A6" s="242" t="s">
        <v>90</v>
      </c>
      <c r="B6" s="243"/>
      <c r="C6" s="243"/>
      <c r="D6" s="243"/>
      <c r="E6" s="243"/>
      <c r="F6" s="243"/>
      <c r="G6" s="243"/>
      <c r="H6" s="243"/>
      <c r="I6" s="243"/>
      <c r="J6" s="243"/>
      <c r="K6" s="244"/>
      <c r="L6" s="152"/>
    </row>
    <row r="7" spans="1:12" s="4" customFormat="1" ht="44.45" customHeight="1" thickBot="1" x14ac:dyDescent="0.25">
      <c r="A7" s="168" t="s">
        <v>27</v>
      </c>
      <c r="B7" s="60"/>
      <c r="C7" s="108" t="s">
        <v>91</v>
      </c>
      <c r="D7" s="109" t="s">
        <v>12</v>
      </c>
      <c r="E7" s="109" t="s">
        <v>13</v>
      </c>
      <c r="F7" s="30"/>
      <c r="G7" s="104" t="s">
        <v>80</v>
      </c>
      <c r="H7" s="104" t="s">
        <v>67</v>
      </c>
      <c r="I7" s="104"/>
      <c r="J7" s="62" t="s">
        <v>16</v>
      </c>
      <c r="K7" s="188"/>
      <c r="L7" s="152"/>
    </row>
    <row r="8" spans="1:12" ht="16.5" x14ac:dyDescent="0.3">
      <c r="A8" s="64" t="str">
        <f>IF(D8&lt;&gt;"",1,"")</f>
        <v/>
      </c>
      <c r="B8" s="28"/>
      <c r="C8" s="65" t="str">
        <f>IF(A8="","",IF(D8&lt;=EOMONTH($D$56,0),1,
IF(D8&lt;=EOMONTH($D$57,0),2,
IF(D8&lt;=EOMONTH($D$58,0),3,
IF(D8&lt;=EOMONTH($D$59,0),4,
IF(D8&lt;=EOMONTH($D$60,0),5,
IF(D8&lt;=EOMONTH($D$61,0),6,
IF(D8&lt;=EOMONTH($D$62,0),7,""))))))))</f>
        <v/>
      </c>
      <c r="D8" s="66" t="str">
        <f>IF(E2="","",EOMONTH(E2,0))</f>
        <v/>
      </c>
      <c r="E8" s="67" t="str">
        <f>IF(D8="","",YEAR(D8))</f>
        <v/>
      </c>
      <c r="F8" s="28"/>
      <c r="G8" s="148"/>
      <c r="H8" s="148"/>
      <c r="I8" s="172"/>
      <c r="J8" s="199">
        <f>IF((G8+H8)&gt;0,ROUND((G8+H8)/60,2),0)</f>
        <v>0</v>
      </c>
      <c r="K8" s="189"/>
    </row>
    <row r="9" spans="1:12" ht="16.5" x14ac:dyDescent="0.3">
      <c r="A9" s="64" t="str">
        <f t="shared" ref="A9:A43" si="0">IF(D9&lt;&gt;"",1+A8,"")</f>
        <v/>
      </c>
      <c r="B9" s="28"/>
      <c r="C9" s="65" t="str">
        <f t="shared" ref="C9:C31" si="1">IF(A9="","",IF(D9&lt;=EOMONTH($D$56,0),1,
IF(D9&lt;=EOMONTH($D$57,0),2,
IF(D9&lt;=EOMONTH($D$58,0),3,
IF(D9&lt;=EOMONTH($D$59,0),4,
IF(D9&lt;=EOMONTH($D$60,0),5,
IF(D9&lt;=EOMONTH($D$61,0),6,
IF(D9&lt;=EOMONTH($D$62,0),7,""))))))))</f>
        <v/>
      </c>
      <c r="D9" s="66" t="str">
        <f t="shared" ref="D9:D43" si="2">IF(D8="","",IF((EOMONTH((D8+1),0))&lt;=EOMONTH($G$3,0),EOMONTH((D8+1),0),""))</f>
        <v/>
      </c>
      <c r="E9" s="67" t="str">
        <f t="shared" ref="E9:E43" si="3">IF(D9="","",YEAR(D9))</f>
        <v/>
      </c>
      <c r="F9" s="28"/>
      <c r="G9" s="149"/>
      <c r="H9" s="149"/>
      <c r="I9" s="173"/>
      <c r="J9" s="199">
        <f t="shared" ref="J9:J46" si="4">IF((G9+H9)&gt;0,ROUND((G9+H9)/60,2),0)</f>
        <v>0</v>
      </c>
      <c r="K9" s="189"/>
    </row>
    <row r="10" spans="1:12" ht="16.5" x14ac:dyDescent="0.3">
      <c r="A10" s="64" t="str">
        <f t="shared" si="0"/>
        <v/>
      </c>
      <c r="B10" s="28"/>
      <c r="C10" s="65" t="str">
        <f t="shared" si="1"/>
        <v/>
      </c>
      <c r="D10" s="66" t="str">
        <f t="shared" si="2"/>
        <v/>
      </c>
      <c r="E10" s="67" t="str">
        <f t="shared" si="3"/>
        <v/>
      </c>
      <c r="F10" s="28"/>
      <c r="G10" s="149"/>
      <c r="H10" s="149"/>
      <c r="I10" s="173"/>
      <c r="J10" s="199">
        <f t="shared" si="4"/>
        <v>0</v>
      </c>
      <c r="K10" s="189"/>
    </row>
    <row r="11" spans="1:12" ht="16.5" x14ac:dyDescent="0.3">
      <c r="A11" s="64" t="str">
        <f t="shared" si="0"/>
        <v/>
      </c>
      <c r="B11" s="28"/>
      <c r="C11" s="65" t="str">
        <f t="shared" si="1"/>
        <v/>
      </c>
      <c r="D11" s="66" t="str">
        <f t="shared" si="2"/>
        <v/>
      </c>
      <c r="E11" s="67" t="str">
        <f t="shared" si="3"/>
        <v/>
      </c>
      <c r="F11" s="28"/>
      <c r="G11" s="149"/>
      <c r="H11" s="149"/>
      <c r="I11" s="173"/>
      <c r="J11" s="199">
        <f>IF((G11+H11)&gt;0,ROUND((G11+H11)/60,2),0)</f>
        <v>0</v>
      </c>
      <c r="K11" s="189"/>
    </row>
    <row r="12" spans="1:12" ht="16.5" x14ac:dyDescent="0.3">
      <c r="A12" s="64" t="str">
        <f t="shared" si="0"/>
        <v/>
      </c>
      <c r="B12" s="28"/>
      <c r="C12" s="65" t="str">
        <f t="shared" si="1"/>
        <v/>
      </c>
      <c r="D12" s="66" t="str">
        <f t="shared" si="2"/>
        <v/>
      </c>
      <c r="E12" s="67" t="str">
        <f t="shared" si="3"/>
        <v/>
      </c>
      <c r="F12" s="28"/>
      <c r="G12" s="149"/>
      <c r="H12" s="149"/>
      <c r="I12" s="173"/>
      <c r="J12" s="199">
        <f t="shared" si="4"/>
        <v>0</v>
      </c>
      <c r="K12" s="189"/>
    </row>
    <row r="13" spans="1:12" ht="16.5" x14ac:dyDescent="0.3">
      <c r="A13" s="64" t="str">
        <f t="shared" si="0"/>
        <v/>
      </c>
      <c r="B13" s="28"/>
      <c r="C13" s="65" t="str">
        <f t="shared" si="1"/>
        <v/>
      </c>
      <c r="D13" s="66" t="str">
        <f t="shared" si="2"/>
        <v/>
      </c>
      <c r="E13" s="67" t="str">
        <f t="shared" si="3"/>
        <v/>
      </c>
      <c r="F13" s="28"/>
      <c r="G13" s="149"/>
      <c r="H13" s="149"/>
      <c r="I13" s="173"/>
      <c r="J13" s="199">
        <f t="shared" si="4"/>
        <v>0</v>
      </c>
      <c r="K13" s="189"/>
    </row>
    <row r="14" spans="1:12" ht="16.5" x14ac:dyDescent="0.3">
      <c r="A14" s="64" t="str">
        <f t="shared" si="0"/>
        <v/>
      </c>
      <c r="B14" s="28"/>
      <c r="C14" s="65" t="str">
        <f t="shared" si="1"/>
        <v/>
      </c>
      <c r="D14" s="66" t="str">
        <f t="shared" si="2"/>
        <v/>
      </c>
      <c r="E14" s="67" t="str">
        <f t="shared" si="3"/>
        <v/>
      </c>
      <c r="F14" s="28"/>
      <c r="G14" s="149"/>
      <c r="H14" s="149"/>
      <c r="I14" s="173"/>
      <c r="J14" s="199">
        <f t="shared" si="4"/>
        <v>0</v>
      </c>
      <c r="K14" s="189"/>
    </row>
    <row r="15" spans="1:12" ht="16.5" x14ac:dyDescent="0.3">
      <c r="A15" s="64" t="str">
        <f t="shared" si="0"/>
        <v/>
      </c>
      <c r="B15" s="28"/>
      <c r="C15" s="65" t="str">
        <f t="shared" si="1"/>
        <v/>
      </c>
      <c r="D15" s="66" t="str">
        <f t="shared" si="2"/>
        <v/>
      </c>
      <c r="E15" s="67" t="str">
        <f t="shared" si="3"/>
        <v/>
      </c>
      <c r="F15" s="28"/>
      <c r="G15" s="149"/>
      <c r="H15" s="149"/>
      <c r="I15" s="173"/>
      <c r="J15" s="199">
        <f t="shared" si="4"/>
        <v>0</v>
      </c>
      <c r="K15" s="189"/>
    </row>
    <row r="16" spans="1:12" ht="16.5" x14ac:dyDescent="0.3">
      <c r="A16" s="64" t="str">
        <f t="shared" si="0"/>
        <v/>
      </c>
      <c r="B16" s="28"/>
      <c r="C16" s="65" t="str">
        <f t="shared" si="1"/>
        <v/>
      </c>
      <c r="D16" s="66" t="str">
        <f t="shared" si="2"/>
        <v/>
      </c>
      <c r="E16" s="67" t="str">
        <f t="shared" si="3"/>
        <v/>
      </c>
      <c r="F16" s="28"/>
      <c r="G16" s="149"/>
      <c r="H16" s="149"/>
      <c r="I16" s="173"/>
      <c r="J16" s="199">
        <f t="shared" si="4"/>
        <v>0</v>
      </c>
      <c r="K16" s="189"/>
    </row>
    <row r="17" spans="1:11" ht="16.5" x14ac:dyDescent="0.3">
      <c r="A17" s="64" t="str">
        <f t="shared" si="0"/>
        <v/>
      </c>
      <c r="B17" s="28"/>
      <c r="C17" s="65" t="str">
        <f t="shared" si="1"/>
        <v/>
      </c>
      <c r="D17" s="66" t="str">
        <f t="shared" si="2"/>
        <v/>
      </c>
      <c r="E17" s="67" t="str">
        <f t="shared" si="3"/>
        <v/>
      </c>
      <c r="F17" s="28"/>
      <c r="G17" s="149"/>
      <c r="H17" s="149"/>
      <c r="I17" s="173"/>
      <c r="J17" s="199">
        <f t="shared" si="4"/>
        <v>0</v>
      </c>
      <c r="K17" s="189"/>
    </row>
    <row r="18" spans="1:11" ht="16.5" x14ac:dyDescent="0.3">
      <c r="A18" s="64" t="str">
        <f t="shared" si="0"/>
        <v/>
      </c>
      <c r="B18" s="28"/>
      <c r="C18" s="65" t="str">
        <f t="shared" si="1"/>
        <v/>
      </c>
      <c r="D18" s="66" t="str">
        <f t="shared" si="2"/>
        <v/>
      </c>
      <c r="E18" s="67" t="str">
        <f t="shared" si="3"/>
        <v/>
      </c>
      <c r="F18" s="28"/>
      <c r="G18" s="149"/>
      <c r="H18" s="149"/>
      <c r="I18" s="173"/>
      <c r="J18" s="199">
        <f t="shared" si="4"/>
        <v>0</v>
      </c>
      <c r="K18" s="189"/>
    </row>
    <row r="19" spans="1:11" ht="16.5" x14ac:dyDescent="0.3">
      <c r="A19" s="64" t="str">
        <f t="shared" si="0"/>
        <v/>
      </c>
      <c r="B19" s="28"/>
      <c r="C19" s="65" t="str">
        <f t="shared" si="1"/>
        <v/>
      </c>
      <c r="D19" s="66" t="str">
        <f t="shared" si="2"/>
        <v/>
      </c>
      <c r="E19" s="67" t="str">
        <f t="shared" si="3"/>
        <v/>
      </c>
      <c r="F19" s="28"/>
      <c r="G19" s="149"/>
      <c r="H19" s="149"/>
      <c r="I19" s="173"/>
      <c r="J19" s="199">
        <f t="shared" si="4"/>
        <v>0</v>
      </c>
      <c r="K19" s="189"/>
    </row>
    <row r="20" spans="1:11" ht="16.5" x14ac:dyDescent="0.3">
      <c r="A20" s="64" t="str">
        <f t="shared" si="0"/>
        <v/>
      </c>
      <c r="B20" s="28"/>
      <c r="C20" s="65" t="str">
        <f t="shared" si="1"/>
        <v/>
      </c>
      <c r="D20" s="66" t="str">
        <f t="shared" si="2"/>
        <v/>
      </c>
      <c r="E20" s="67" t="str">
        <f t="shared" si="3"/>
        <v/>
      </c>
      <c r="F20" s="28"/>
      <c r="G20" s="149"/>
      <c r="H20" s="149"/>
      <c r="I20" s="173"/>
      <c r="J20" s="199">
        <f t="shared" si="4"/>
        <v>0</v>
      </c>
      <c r="K20" s="189"/>
    </row>
    <row r="21" spans="1:11" ht="16.5" x14ac:dyDescent="0.3">
      <c r="A21" s="64" t="str">
        <f t="shared" si="0"/>
        <v/>
      </c>
      <c r="B21" s="28"/>
      <c r="C21" s="65" t="str">
        <f t="shared" si="1"/>
        <v/>
      </c>
      <c r="D21" s="66" t="str">
        <f t="shared" si="2"/>
        <v/>
      </c>
      <c r="E21" s="67" t="str">
        <f t="shared" si="3"/>
        <v/>
      </c>
      <c r="F21" s="28"/>
      <c r="G21" s="149"/>
      <c r="H21" s="149"/>
      <c r="I21" s="173"/>
      <c r="J21" s="199">
        <f t="shared" si="4"/>
        <v>0</v>
      </c>
      <c r="K21" s="189"/>
    </row>
    <row r="22" spans="1:11" ht="16.5" x14ac:dyDescent="0.3">
      <c r="A22" s="64" t="str">
        <f t="shared" si="0"/>
        <v/>
      </c>
      <c r="B22" s="28"/>
      <c r="C22" s="65" t="str">
        <f t="shared" si="1"/>
        <v/>
      </c>
      <c r="D22" s="66" t="str">
        <f t="shared" si="2"/>
        <v/>
      </c>
      <c r="E22" s="67" t="str">
        <f t="shared" si="3"/>
        <v/>
      </c>
      <c r="F22" s="28"/>
      <c r="G22" s="149"/>
      <c r="H22" s="149"/>
      <c r="I22" s="173"/>
      <c r="J22" s="199">
        <f t="shared" si="4"/>
        <v>0</v>
      </c>
      <c r="K22" s="189"/>
    </row>
    <row r="23" spans="1:11" ht="16.5" x14ac:dyDescent="0.3">
      <c r="A23" s="64" t="str">
        <f t="shared" si="0"/>
        <v/>
      </c>
      <c r="B23" s="28"/>
      <c r="C23" s="65" t="str">
        <f t="shared" si="1"/>
        <v/>
      </c>
      <c r="D23" s="66" t="str">
        <f t="shared" si="2"/>
        <v/>
      </c>
      <c r="E23" s="67" t="str">
        <f t="shared" si="3"/>
        <v/>
      </c>
      <c r="F23" s="28"/>
      <c r="G23" s="149"/>
      <c r="H23" s="149"/>
      <c r="I23" s="173"/>
      <c r="J23" s="199">
        <f t="shared" si="4"/>
        <v>0</v>
      </c>
      <c r="K23" s="189"/>
    </row>
    <row r="24" spans="1:11" ht="16.5" x14ac:dyDescent="0.3">
      <c r="A24" s="64" t="str">
        <f t="shared" si="0"/>
        <v/>
      </c>
      <c r="B24" s="28"/>
      <c r="C24" s="65" t="str">
        <f t="shared" si="1"/>
        <v/>
      </c>
      <c r="D24" s="66" t="str">
        <f t="shared" si="2"/>
        <v/>
      </c>
      <c r="E24" s="67" t="str">
        <f t="shared" si="3"/>
        <v/>
      </c>
      <c r="F24" s="28"/>
      <c r="G24" s="149"/>
      <c r="H24" s="149"/>
      <c r="I24" s="173"/>
      <c r="J24" s="199">
        <f t="shared" si="4"/>
        <v>0</v>
      </c>
      <c r="K24" s="189"/>
    </row>
    <row r="25" spans="1:11" ht="16.5" x14ac:dyDescent="0.3">
      <c r="A25" s="64" t="str">
        <f t="shared" si="0"/>
        <v/>
      </c>
      <c r="B25" s="28"/>
      <c r="C25" s="65" t="str">
        <f t="shared" si="1"/>
        <v/>
      </c>
      <c r="D25" s="66" t="str">
        <f t="shared" si="2"/>
        <v/>
      </c>
      <c r="E25" s="67" t="str">
        <f t="shared" si="3"/>
        <v/>
      </c>
      <c r="F25" s="28"/>
      <c r="G25" s="149"/>
      <c r="H25" s="149"/>
      <c r="I25" s="173"/>
      <c r="J25" s="199">
        <f t="shared" si="4"/>
        <v>0</v>
      </c>
      <c r="K25" s="189"/>
    </row>
    <row r="26" spans="1:11" ht="16.5" x14ac:dyDescent="0.3">
      <c r="A26" s="64" t="str">
        <f t="shared" si="0"/>
        <v/>
      </c>
      <c r="B26" s="28"/>
      <c r="C26" s="65" t="str">
        <f t="shared" si="1"/>
        <v/>
      </c>
      <c r="D26" s="66" t="str">
        <f t="shared" si="2"/>
        <v/>
      </c>
      <c r="E26" s="67" t="str">
        <f t="shared" si="3"/>
        <v/>
      </c>
      <c r="F26" s="28"/>
      <c r="G26" s="149"/>
      <c r="H26" s="149"/>
      <c r="I26" s="173"/>
      <c r="J26" s="199">
        <f t="shared" si="4"/>
        <v>0</v>
      </c>
      <c r="K26" s="189"/>
    </row>
    <row r="27" spans="1:11" ht="16.5" x14ac:dyDescent="0.3">
      <c r="A27" s="64" t="str">
        <f t="shared" si="0"/>
        <v/>
      </c>
      <c r="B27" s="28"/>
      <c r="C27" s="65" t="str">
        <f t="shared" si="1"/>
        <v/>
      </c>
      <c r="D27" s="66" t="str">
        <f t="shared" si="2"/>
        <v/>
      </c>
      <c r="E27" s="67" t="str">
        <f t="shared" si="3"/>
        <v/>
      </c>
      <c r="F27" s="28"/>
      <c r="G27" s="149"/>
      <c r="H27" s="149"/>
      <c r="I27" s="173"/>
      <c r="J27" s="199">
        <f t="shared" si="4"/>
        <v>0</v>
      </c>
      <c r="K27" s="189"/>
    </row>
    <row r="28" spans="1:11" ht="16.5" x14ac:dyDescent="0.3">
      <c r="A28" s="64" t="str">
        <f t="shared" si="0"/>
        <v/>
      </c>
      <c r="B28" s="28"/>
      <c r="C28" s="65" t="str">
        <f t="shared" si="1"/>
        <v/>
      </c>
      <c r="D28" s="66" t="str">
        <f t="shared" si="2"/>
        <v/>
      </c>
      <c r="E28" s="67" t="str">
        <f t="shared" si="3"/>
        <v/>
      </c>
      <c r="F28" s="28"/>
      <c r="G28" s="149"/>
      <c r="H28" s="149"/>
      <c r="I28" s="173"/>
      <c r="J28" s="199">
        <f t="shared" si="4"/>
        <v>0</v>
      </c>
      <c r="K28" s="189"/>
    </row>
    <row r="29" spans="1:11" ht="16.5" x14ac:dyDescent="0.3">
      <c r="A29" s="64" t="str">
        <f t="shared" si="0"/>
        <v/>
      </c>
      <c r="B29" s="28"/>
      <c r="C29" s="65" t="str">
        <f t="shared" si="1"/>
        <v/>
      </c>
      <c r="D29" s="66" t="str">
        <f t="shared" si="2"/>
        <v/>
      </c>
      <c r="E29" s="67" t="str">
        <f t="shared" si="3"/>
        <v/>
      </c>
      <c r="F29" s="28"/>
      <c r="G29" s="149"/>
      <c r="H29" s="149"/>
      <c r="I29" s="173"/>
      <c r="J29" s="199">
        <f t="shared" si="4"/>
        <v>0</v>
      </c>
      <c r="K29" s="189"/>
    </row>
    <row r="30" spans="1:11" ht="16.5" x14ac:dyDescent="0.3">
      <c r="A30" s="64" t="str">
        <f t="shared" si="0"/>
        <v/>
      </c>
      <c r="B30" s="28"/>
      <c r="C30" s="65" t="str">
        <f t="shared" si="1"/>
        <v/>
      </c>
      <c r="D30" s="66" t="str">
        <f t="shared" si="2"/>
        <v/>
      </c>
      <c r="E30" s="67" t="str">
        <f t="shared" si="3"/>
        <v/>
      </c>
      <c r="F30" s="28"/>
      <c r="G30" s="149"/>
      <c r="H30" s="149"/>
      <c r="I30" s="173"/>
      <c r="J30" s="199">
        <f t="shared" si="4"/>
        <v>0</v>
      </c>
      <c r="K30" s="189"/>
    </row>
    <row r="31" spans="1:11" ht="16.5" x14ac:dyDescent="0.3">
      <c r="A31" s="64" t="str">
        <f t="shared" si="0"/>
        <v/>
      </c>
      <c r="B31" s="28"/>
      <c r="C31" s="65" t="str">
        <f t="shared" si="1"/>
        <v/>
      </c>
      <c r="D31" s="66" t="str">
        <f t="shared" si="2"/>
        <v/>
      </c>
      <c r="E31" s="67" t="str">
        <f t="shared" si="3"/>
        <v/>
      </c>
      <c r="F31" s="28"/>
      <c r="G31" s="149"/>
      <c r="H31" s="149"/>
      <c r="I31" s="173"/>
      <c r="J31" s="199">
        <f t="shared" si="4"/>
        <v>0</v>
      </c>
      <c r="K31" s="189"/>
    </row>
    <row r="32" spans="1:11" ht="16.5" x14ac:dyDescent="0.3">
      <c r="A32" s="64" t="str">
        <f t="shared" si="0"/>
        <v/>
      </c>
      <c r="B32" s="28"/>
      <c r="C32" s="65" t="str">
        <f>IF(A32="","",IF(D32&lt;=EOMONTH($D$56,0),1,
IF(D32&lt;=EOMONTH($D$57,0),2,
IF(D32&lt;=EOMONTH($D$58,0),3,
IF(D32&lt;=EOMONTH($D$59,0),4,
IF(D32&lt;=EOMONTH($D$60,0),5,
IF(D32&lt;=EOMONTH($D$61,0),6,
IF(D32&lt;=EOMONTH($D$62,0),7,""))))))))</f>
        <v/>
      </c>
      <c r="D32" s="66" t="str">
        <f t="shared" si="2"/>
        <v/>
      </c>
      <c r="E32" s="67" t="str">
        <f t="shared" si="3"/>
        <v/>
      </c>
      <c r="F32" s="28"/>
      <c r="G32" s="149"/>
      <c r="H32" s="149"/>
      <c r="I32" s="173"/>
      <c r="J32" s="199">
        <f t="shared" si="4"/>
        <v>0</v>
      </c>
      <c r="K32" s="189"/>
    </row>
    <row r="33" spans="1:12" ht="16.5" x14ac:dyDescent="0.3">
      <c r="A33" s="64" t="str">
        <f t="shared" si="0"/>
        <v/>
      </c>
      <c r="B33" s="28"/>
      <c r="C33" s="65" t="str">
        <f t="shared" ref="C33:C43" si="5">IF(A33="","",IF(D33&lt;=EOMONTH($D$56,0),1,
IF(D33&lt;=EOMONTH($D$57,0),2,
IF(D33&lt;=EOMONTH($D$58,0),3,
IF(D33&lt;=EOMONTH($D$59,0),4,
IF(D33&lt;=EOMONTH($D$60,0),5,
IF(D33&lt;=EOMONTH($D$61,0),6,
IF(D33&lt;=EOMONTH($D$62,0),7,""))))))))</f>
        <v/>
      </c>
      <c r="D33" s="66" t="str">
        <f t="shared" si="2"/>
        <v/>
      </c>
      <c r="E33" s="67" t="str">
        <f t="shared" si="3"/>
        <v/>
      </c>
      <c r="F33" s="28"/>
      <c r="G33" s="149"/>
      <c r="H33" s="149"/>
      <c r="I33" s="173"/>
      <c r="J33" s="199">
        <f t="shared" si="4"/>
        <v>0</v>
      </c>
      <c r="K33" s="189"/>
    </row>
    <row r="34" spans="1:12" ht="16.5" x14ac:dyDescent="0.3">
      <c r="A34" s="64" t="str">
        <f t="shared" si="0"/>
        <v/>
      </c>
      <c r="B34" s="28"/>
      <c r="C34" s="65" t="str">
        <f t="shared" si="5"/>
        <v/>
      </c>
      <c r="D34" s="66" t="str">
        <f t="shared" si="2"/>
        <v/>
      </c>
      <c r="E34" s="67" t="str">
        <f t="shared" si="3"/>
        <v/>
      </c>
      <c r="F34" s="28"/>
      <c r="G34" s="149"/>
      <c r="H34" s="149"/>
      <c r="I34" s="173"/>
      <c r="J34" s="199">
        <f t="shared" si="4"/>
        <v>0</v>
      </c>
      <c r="K34" s="189"/>
    </row>
    <row r="35" spans="1:12" ht="16.5" x14ac:dyDescent="0.3">
      <c r="A35" s="64" t="str">
        <f t="shared" si="0"/>
        <v/>
      </c>
      <c r="B35" s="28"/>
      <c r="C35" s="65" t="str">
        <f t="shared" si="5"/>
        <v/>
      </c>
      <c r="D35" s="66" t="str">
        <f t="shared" si="2"/>
        <v/>
      </c>
      <c r="E35" s="67" t="str">
        <f t="shared" si="3"/>
        <v/>
      </c>
      <c r="F35" s="28"/>
      <c r="G35" s="149"/>
      <c r="H35" s="149"/>
      <c r="I35" s="173"/>
      <c r="J35" s="199">
        <f t="shared" si="4"/>
        <v>0</v>
      </c>
      <c r="K35" s="189"/>
    </row>
    <row r="36" spans="1:12" ht="16.5" x14ac:dyDescent="0.3">
      <c r="A36" s="64" t="str">
        <f t="shared" si="0"/>
        <v/>
      </c>
      <c r="B36" s="28"/>
      <c r="C36" s="65" t="str">
        <f t="shared" si="5"/>
        <v/>
      </c>
      <c r="D36" s="66" t="str">
        <f t="shared" si="2"/>
        <v/>
      </c>
      <c r="E36" s="67" t="str">
        <f t="shared" si="3"/>
        <v/>
      </c>
      <c r="F36" s="28"/>
      <c r="G36" s="149"/>
      <c r="H36" s="149"/>
      <c r="I36" s="173"/>
      <c r="J36" s="199">
        <f t="shared" si="4"/>
        <v>0</v>
      </c>
      <c r="K36" s="189"/>
    </row>
    <row r="37" spans="1:12" ht="16.5" x14ac:dyDescent="0.3">
      <c r="A37" s="64" t="str">
        <f t="shared" si="0"/>
        <v/>
      </c>
      <c r="B37" s="28"/>
      <c r="C37" s="65" t="str">
        <f t="shared" si="5"/>
        <v/>
      </c>
      <c r="D37" s="66" t="str">
        <f t="shared" si="2"/>
        <v/>
      </c>
      <c r="E37" s="67" t="str">
        <f t="shared" si="3"/>
        <v/>
      </c>
      <c r="F37" s="28"/>
      <c r="G37" s="149"/>
      <c r="H37" s="149"/>
      <c r="I37" s="173"/>
      <c r="J37" s="199">
        <f t="shared" si="4"/>
        <v>0</v>
      </c>
      <c r="K37" s="189"/>
    </row>
    <row r="38" spans="1:12" ht="16.5" x14ac:dyDescent="0.3">
      <c r="A38" s="64" t="str">
        <f t="shared" si="0"/>
        <v/>
      </c>
      <c r="B38" s="28"/>
      <c r="C38" s="65" t="str">
        <f t="shared" si="5"/>
        <v/>
      </c>
      <c r="D38" s="66" t="str">
        <f t="shared" si="2"/>
        <v/>
      </c>
      <c r="E38" s="67" t="str">
        <f t="shared" si="3"/>
        <v/>
      </c>
      <c r="F38" s="28"/>
      <c r="G38" s="149"/>
      <c r="H38" s="149"/>
      <c r="I38" s="173"/>
      <c r="J38" s="199">
        <f t="shared" si="4"/>
        <v>0</v>
      </c>
      <c r="K38" s="189"/>
    </row>
    <row r="39" spans="1:12" ht="16.5" x14ac:dyDescent="0.3">
      <c r="A39" s="64" t="str">
        <f t="shared" si="0"/>
        <v/>
      </c>
      <c r="B39" s="28"/>
      <c r="C39" s="65" t="str">
        <f t="shared" si="5"/>
        <v/>
      </c>
      <c r="D39" s="66" t="str">
        <f t="shared" si="2"/>
        <v/>
      </c>
      <c r="E39" s="67" t="str">
        <f t="shared" si="3"/>
        <v/>
      </c>
      <c r="F39" s="28"/>
      <c r="G39" s="149"/>
      <c r="H39" s="149"/>
      <c r="I39" s="173"/>
      <c r="J39" s="199">
        <f t="shared" si="4"/>
        <v>0</v>
      </c>
      <c r="K39" s="189"/>
    </row>
    <row r="40" spans="1:12" ht="16.5" x14ac:dyDescent="0.3">
      <c r="A40" s="64" t="str">
        <f t="shared" si="0"/>
        <v/>
      </c>
      <c r="B40" s="28"/>
      <c r="C40" s="65" t="str">
        <f t="shared" si="5"/>
        <v/>
      </c>
      <c r="D40" s="66" t="str">
        <f t="shared" si="2"/>
        <v/>
      </c>
      <c r="E40" s="67" t="str">
        <f t="shared" si="3"/>
        <v/>
      </c>
      <c r="F40" s="28"/>
      <c r="G40" s="149"/>
      <c r="H40" s="149"/>
      <c r="I40" s="173"/>
      <c r="J40" s="199">
        <f t="shared" si="4"/>
        <v>0</v>
      </c>
      <c r="K40" s="189"/>
    </row>
    <row r="41" spans="1:12" ht="16.5" x14ac:dyDescent="0.3">
      <c r="A41" s="64" t="str">
        <f t="shared" si="0"/>
        <v/>
      </c>
      <c r="B41" s="28"/>
      <c r="C41" s="65" t="str">
        <f t="shared" si="5"/>
        <v/>
      </c>
      <c r="D41" s="66" t="str">
        <f t="shared" si="2"/>
        <v/>
      </c>
      <c r="E41" s="67" t="str">
        <f t="shared" si="3"/>
        <v/>
      </c>
      <c r="F41" s="28"/>
      <c r="G41" s="149"/>
      <c r="H41" s="149"/>
      <c r="I41" s="173"/>
      <c r="J41" s="199">
        <f t="shared" si="4"/>
        <v>0</v>
      </c>
      <c r="K41" s="189"/>
    </row>
    <row r="42" spans="1:12" ht="16.5" x14ac:dyDescent="0.3">
      <c r="A42" s="64" t="str">
        <f t="shared" si="0"/>
        <v/>
      </c>
      <c r="B42" s="28"/>
      <c r="C42" s="65" t="str">
        <f t="shared" si="5"/>
        <v/>
      </c>
      <c r="D42" s="66" t="str">
        <f t="shared" si="2"/>
        <v/>
      </c>
      <c r="E42" s="67" t="str">
        <f t="shared" si="3"/>
        <v/>
      </c>
      <c r="F42" s="28"/>
      <c r="G42" s="149"/>
      <c r="H42" s="149"/>
      <c r="I42" s="173"/>
      <c r="J42" s="199">
        <f t="shared" si="4"/>
        <v>0</v>
      </c>
      <c r="K42" s="189"/>
    </row>
    <row r="43" spans="1:12" ht="17.25" thickBot="1" x14ac:dyDescent="0.35">
      <c r="A43" s="64" t="str">
        <f t="shared" si="0"/>
        <v/>
      </c>
      <c r="B43" s="28"/>
      <c r="C43" s="65" t="str">
        <f t="shared" si="5"/>
        <v/>
      </c>
      <c r="D43" s="68" t="str">
        <f t="shared" si="2"/>
        <v/>
      </c>
      <c r="E43" s="69" t="str">
        <f t="shared" si="3"/>
        <v/>
      </c>
      <c r="F43" s="28"/>
      <c r="G43" s="149"/>
      <c r="H43" s="149"/>
      <c r="I43" s="173"/>
      <c r="J43" s="199">
        <f t="shared" si="4"/>
        <v>0</v>
      </c>
      <c r="K43" s="189"/>
    </row>
    <row r="44" spans="1:12" ht="24" customHeight="1" x14ac:dyDescent="0.3">
      <c r="A44" s="70"/>
      <c r="B44" s="63"/>
      <c r="C44" s="71"/>
      <c r="D44" s="71"/>
      <c r="E44" s="71"/>
      <c r="F44" s="71"/>
      <c r="G44" s="72"/>
      <c r="H44" s="73"/>
      <c r="I44" s="73"/>
      <c r="J44" s="200"/>
      <c r="K44" s="190"/>
    </row>
    <row r="45" spans="1:12" s="8" customFormat="1" ht="16.5" x14ac:dyDescent="0.3">
      <c r="A45" s="74"/>
      <c r="B45" s="61"/>
      <c r="C45" s="61"/>
      <c r="D45" s="61"/>
      <c r="E45" s="61" t="s">
        <v>33</v>
      </c>
      <c r="F45" s="61"/>
      <c r="G45" s="182">
        <f>SUM(G8:G44)</f>
        <v>0</v>
      </c>
      <c r="H45" s="75"/>
      <c r="I45" s="179" t="s">
        <v>92</v>
      </c>
      <c r="J45" s="201">
        <f t="shared" si="4"/>
        <v>0</v>
      </c>
      <c r="K45" s="191" t="s">
        <v>34</v>
      </c>
      <c r="L45" s="154"/>
    </row>
    <row r="46" spans="1:12" ht="25.15" customHeight="1" x14ac:dyDescent="0.3">
      <c r="A46" s="76"/>
      <c r="B46" s="38"/>
      <c r="C46" s="38"/>
      <c r="D46" s="38"/>
      <c r="E46" s="178" t="s">
        <v>95</v>
      </c>
      <c r="F46" s="178"/>
      <c r="G46" s="180"/>
      <c r="H46" s="183">
        <f>SUM(H8:H43)</f>
        <v>0</v>
      </c>
      <c r="I46" s="181" t="s">
        <v>92</v>
      </c>
      <c r="J46" s="201">
        <f t="shared" si="4"/>
        <v>0</v>
      </c>
      <c r="K46" s="192" t="s">
        <v>97</v>
      </c>
    </row>
    <row r="47" spans="1:12" ht="34.9" customHeight="1" x14ac:dyDescent="0.3">
      <c r="A47" s="77"/>
      <c r="B47" s="48"/>
      <c r="C47" s="48"/>
      <c r="D47" s="48"/>
      <c r="E47" s="48"/>
      <c r="F47" s="48"/>
      <c r="G47" s="78"/>
      <c r="H47" s="48"/>
      <c r="I47" s="184" t="s">
        <v>96</v>
      </c>
      <c r="J47" s="202">
        <f>SUM(J45:J46)</f>
        <v>0</v>
      </c>
      <c r="K47" s="79" t="s">
        <v>9</v>
      </c>
    </row>
    <row r="48" spans="1:12" ht="16.5" x14ac:dyDescent="0.3">
      <c r="A48" s="80" t="s">
        <v>40</v>
      </c>
      <c r="B48" s="80"/>
      <c r="C48" s="21"/>
      <c r="D48" s="21"/>
      <c r="E48" s="21"/>
      <c r="F48" s="21"/>
      <c r="G48" s="49"/>
      <c r="H48" s="21"/>
      <c r="I48" s="21"/>
      <c r="J48" s="186"/>
      <c r="K48" s="79" t="s">
        <v>10</v>
      </c>
    </row>
    <row r="49" spans="1:12" ht="7.15" customHeight="1" thickBot="1" x14ac:dyDescent="0.35">
      <c r="A49" s="58"/>
      <c r="B49" s="28"/>
      <c r="C49" s="28"/>
      <c r="D49" s="28"/>
      <c r="E49" s="28"/>
      <c r="F49" s="28"/>
      <c r="G49" s="59"/>
      <c r="H49" s="28"/>
      <c r="I49" s="28"/>
      <c r="J49" s="187"/>
      <c r="K49" s="186"/>
    </row>
    <row r="50" spans="1:12" ht="16.5" x14ac:dyDescent="0.3">
      <c r="A50" s="111" t="s">
        <v>44</v>
      </c>
      <c r="B50" s="21"/>
      <c r="C50" s="110" t="s">
        <v>71</v>
      </c>
      <c r="D50" s="21"/>
      <c r="E50" s="21"/>
      <c r="F50" s="21"/>
      <c r="G50" s="49"/>
      <c r="H50" s="21"/>
      <c r="I50" s="21"/>
      <c r="J50" s="150"/>
      <c r="K50" s="193" t="s">
        <v>14</v>
      </c>
    </row>
    <row r="51" spans="1:12" ht="17.25" thickBot="1" x14ac:dyDescent="0.35">
      <c r="A51" s="112" t="s">
        <v>45</v>
      </c>
      <c r="B51" s="21"/>
      <c r="C51" s="110" t="s">
        <v>72</v>
      </c>
      <c r="D51" s="21"/>
      <c r="E51" s="21"/>
      <c r="F51" s="21"/>
      <c r="G51" s="49"/>
      <c r="H51" s="21"/>
      <c r="I51" s="21"/>
      <c r="J51" s="151"/>
      <c r="K51" s="193" t="s">
        <v>20</v>
      </c>
    </row>
    <row r="52" spans="1:12" ht="16.5" x14ac:dyDescent="0.3">
      <c r="A52" s="77"/>
      <c r="B52" s="48"/>
      <c r="C52" s="48"/>
      <c r="D52" s="48"/>
      <c r="E52" s="48"/>
      <c r="F52" s="48"/>
      <c r="G52" s="78"/>
      <c r="H52" s="48"/>
      <c r="I52" s="48"/>
      <c r="J52" s="186"/>
      <c r="K52" s="186"/>
    </row>
    <row r="53" spans="1:12" ht="16.5" x14ac:dyDescent="0.3">
      <c r="A53" s="80" t="s">
        <v>29</v>
      </c>
      <c r="B53" s="80"/>
      <c r="C53" s="21"/>
      <c r="D53" s="21"/>
      <c r="E53" s="21"/>
      <c r="F53" s="48"/>
      <c r="G53" s="78"/>
      <c r="H53" s="48"/>
      <c r="I53" s="48"/>
      <c r="J53" s="186"/>
      <c r="K53" s="186"/>
    </row>
    <row r="54" spans="1:12" ht="7.15" customHeight="1" x14ac:dyDescent="0.3">
      <c r="A54" s="81"/>
      <c r="B54" s="21"/>
      <c r="C54" s="21"/>
      <c r="D54" s="21"/>
      <c r="E54" s="21"/>
      <c r="F54" s="21"/>
      <c r="G54" s="49"/>
      <c r="H54" s="21"/>
      <c r="I54" s="21"/>
      <c r="J54" s="186"/>
      <c r="K54" s="186"/>
    </row>
    <row r="55" spans="1:12" s="9" customFormat="1" ht="99.75" thickBot="1" x14ac:dyDescent="0.3">
      <c r="A55" s="208" t="s">
        <v>35</v>
      </c>
      <c r="B55" s="209"/>
      <c r="C55" s="209"/>
      <c r="D55" s="210"/>
      <c r="E55" s="252" t="s">
        <v>70</v>
      </c>
      <c r="F55" s="252"/>
      <c r="G55" s="249" t="s">
        <v>28</v>
      </c>
      <c r="H55" s="249"/>
      <c r="I55" s="206" t="s">
        <v>94</v>
      </c>
      <c r="J55" s="174" t="s">
        <v>99</v>
      </c>
      <c r="K55" s="207" t="s">
        <v>98</v>
      </c>
      <c r="L55" s="155" t="s">
        <v>81</v>
      </c>
    </row>
    <row r="56" spans="1:12" ht="16.899999999999999" customHeight="1" x14ac:dyDescent="0.3">
      <c r="A56" s="82">
        <v>1</v>
      </c>
      <c r="B56" s="247">
        <v>44287</v>
      </c>
      <c r="C56" s="248"/>
      <c r="D56" s="119">
        <v>44834</v>
      </c>
      <c r="E56" s="253" t="str">
        <f>IF(G45+J45=0,"",SUMPRODUCT((C8:C43=1)*G8:G43/60))</f>
        <v/>
      </c>
      <c r="F56" s="254"/>
      <c r="G56" s="169"/>
      <c r="H56" s="211" t="str">
        <f t="shared" ref="H56:H62" si="6">IF(OR(E56=0,E56=""),"",
IF(AND(SUM($F$56:$F$62)&gt;0,SUM($F$56:$F$62)&lt;=$E$63*0.2),"",
IF(OR(SUM($F$56:$F$62)&gt;$E$63*20%,$J$51&gt;20%),"Maximal 20%    ",
IF(SUM($F$56:$F$62)&gt;0,"",
IF($J$51&gt;0,E56*$J$51,"")))))</f>
        <v/>
      </c>
      <c r="I56" s="175">
        <f>SUM(E56:H56)</f>
        <v>0</v>
      </c>
      <c r="J56" s="203" t="str">
        <f>IF(H45+J45=0,"",SUMPRODUCT((C8:C43=1)*H8:H43/60))</f>
        <v/>
      </c>
      <c r="K56" s="194">
        <f>SUM(I56:J56)</f>
        <v>0</v>
      </c>
      <c r="L56" s="156" t="str">
        <f>IF(G56="","",G56/E56)</f>
        <v/>
      </c>
    </row>
    <row r="57" spans="1:12" ht="16.899999999999999" customHeight="1" x14ac:dyDescent="0.3">
      <c r="A57" s="83">
        <v>2</v>
      </c>
      <c r="B57" s="240">
        <v>44835</v>
      </c>
      <c r="C57" s="241"/>
      <c r="D57" s="86">
        <v>44926</v>
      </c>
      <c r="E57" s="255" t="str">
        <f>IF(G45+J45=0,"",SUMPRODUCT((C8:C43=2)*G8:G43/60))</f>
        <v/>
      </c>
      <c r="F57" s="256"/>
      <c r="G57" s="170"/>
      <c r="H57" s="123" t="str">
        <f t="shared" si="6"/>
        <v/>
      </c>
      <c r="I57" s="175">
        <f t="shared" ref="I57:I62" si="7">SUM(E57:H57)</f>
        <v>0</v>
      </c>
      <c r="J57" s="204" t="str">
        <f>IF(H45+J45=0,"",SUMPRODUCT((C8:C43=2)*H8:H43/60))</f>
        <v/>
      </c>
      <c r="K57" s="194">
        <f t="shared" ref="K57:K62" si="8">SUM(I57:J57)</f>
        <v>0</v>
      </c>
      <c r="L57" s="156" t="str">
        <f t="shared" ref="L57:L62" si="9">IF(G57="","",G57/E57)</f>
        <v/>
      </c>
    </row>
    <row r="58" spans="1:12" ht="16.5" x14ac:dyDescent="0.3">
      <c r="A58" s="83">
        <v>3</v>
      </c>
      <c r="B58" s="240">
        <v>44927</v>
      </c>
      <c r="C58" s="241"/>
      <c r="D58" s="86">
        <v>45351</v>
      </c>
      <c r="E58" s="255" t="str">
        <f>IF(G45+J45=0,"",SUMPRODUCT((C8:C43=3)*G8:G43/60))</f>
        <v/>
      </c>
      <c r="F58" s="256"/>
      <c r="G58" s="170"/>
      <c r="H58" s="123" t="str">
        <f t="shared" si="6"/>
        <v/>
      </c>
      <c r="I58" s="175">
        <f t="shared" si="7"/>
        <v>0</v>
      </c>
      <c r="J58" s="204" t="str">
        <f>IF(H45+J45=0,"",SUMPRODUCT((C8:C43=3)*H8:H43/60))</f>
        <v/>
      </c>
      <c r="K58" s="194">
        <f t="shared" si="8"/>
        <v>0</v>
      </c>
      <c r="L58" s="156" t="str">
        <f t="shared" si="9"/>
        <v/>
      </c>
    </row>
    <row r="59" spans="1:12" ht="16.5" x14ac:dyDescent="0.3">
      <c r="A59" s="83">
        <v>4</v>
      </c>
      <c r="B59" s="240">
        <v>45352</v>
      </c>
      <c r="C59" s="241"/>
      <c r="D59" s="86">
        <v>45657</v>
      </c>
      <c r="E59" s="255" t="str">
        <f>IF(G45+J45=0,"",SUMPRODUCT((C8:C43=4)*G8:G43/60))</f>
        <v/>
      </c>
      <c r="F59" s="256"/>
      <c r="G59" s="170"/>
      <c r="H59" s="123" t="str">
        <f t="shared" si="6"/>
        <v/>
      </c>
      <c r="I59" s="175">
        <f t="shared" si="7"/>
        <v>0</v>
      </c>
      <c r="J59" s="204" t="str">
        <f>IF(H45+J45=0,"",SUMPRODUCT((C8:C43=4)*H8:H43/60))</f>
        <v/>
      </c>
      <c r="K59" s="194">
        <f t="shared" si="8"/>
        <v>0</v>
      </c>
      <c r="L59" s="156" t="str">
        <f t="shared" si="9"/>
        <v/>
      </c>
    </row>
    <row r="60" spans="1:12" ht="16.5" x14ac:dyDescent="0.3">
      <c r="A60" s="83">
        <v>5</v>
      </c>
      <c r="B60" s="240"/>
      <c r="C60" s="241"/>
      <c r="D60" s="86"/>
      <c r="E60" s="255" t="str">
        <f>IF(G45+J45=0,"",SUMPRODUCT((C8:C43=5)*G8:G43/60))</f>
        <v/>
      </c>
      <c r="F60" s="256"/>
      <c r="G60" s="170"/>
      <c r="H60" s="123" t="str">
        <f t="shared" si="6"/>
        <v/>
      </c>
      <c r="I60" s="175">
        <f t="shared" si="7"/>
        <v>0</v>
      </c>
      <c r="J60" s="204" t="str">
        <f>IF(H45+J45=0,"",SUMPRODUCT((C8:C43=5)*H8:H43/60))</f>
        <v/>
      </c>
      <c r="K60" s="194">
        <f t="shared" si="8"/>
        <v>0</v>
      </c>
      <c r="L60" s="156" t="str">
        <f t="shared" si="9"/>
        <v/>
      </c>
    </row>
    <row r="61" spans="1:12" ht="16.5" x14ac:dyDescent="0.3">
      <c r="A61" s="83">
        <v>6</v>
      </c>
      <c r="B61" s="240"/>
      <c r="C61" s="241"/>
      <c r="D61" s="86"/>
      <c r="E61" s="255" t="str">
        <f>IF(G45+J45=0,"",SUMPRODUCT((C8:C43=6)*G8:G43/60))</f>
        <v/>
      </c>
      <c r="F61" s="256"/>
      <c r="G61" s="170"/>
      <c r="H61" s="123" t="str">
        <f t="shared" si="6"/>
        <v/>
      </c>
      <c r="I61" s="175">
        <f t="shared" si="7"/>
        <v>0</v>
      </c>
      <c r="J61" s="204" t="str">
        <f>IF(H45+J45=0,"",SUMPRODUCT((C8:C43=6)*H8:H43/60))</f>
        <v/>
      </c>
      <c r="K61" s="194">
        <f t="shared" si="8"/>
        <v>0</v>
      </c>
      <c r="L61" s="156" t="str">
        <f t="shared" si="9"/>
        <v/>
      </c>
    </row>
    <row r="62" spans="1:12" ht="17.25" thickBot="1" x14ac:dyDescent="0.35">
      <c r="A62" s="83">
        <v>7</v>
      </c>
      <c r="B62" s="238"/>
      <c r="C62" s="239"/>
      <c r="D62" s="117" t="str">
        <f>IF(OR(D61=0,D61="",D61=$G$3,B62=0,B62&gt;$G$3),"",
IF(AND(B62&gt;0,B62&lt;=$G$3,B63=0),$G$3,
IF(AND(B62&gt;0,B62&lt;=$G$3,B63&gt;$G$3),$G$3,
B63-1)))</f>
        <v/>
      </c>
      <c r="E62" s="257" t="str">
        <f>IF(G45+J45=0,"",SUMPRODUCT((C8:C43=7)*G8:G43/60))</f>
        <v/>
      </c>
      <c r="F62" s="258"/>
      <c r="G62" s="171"/>
      <c r="H62" s="123" t="str">
        <f t="shared" si="6"/>
        <v/>
      </c>
      <c r="I62" s="176">
        <f t="shared" si="7"/>
        <v>0</v>
      </c>
      <c r="J62" s="204" t="str">
        <f>IF(H45+J45=0,"",SUMPRODUCT((C8:C43=7)*H8:H43/60))</f>
        <v/>
      </c>
      <c r="K62" s="194">
        <f t="shared" si="8"/>
        <v>0</v>
      </c>
      <c r="L62" s="156" t="str">
        <f t="shared" si="9"/>
        <v/>
      </c>
    </row>
    <row r="63" spans="1:12" s="9" customFormat="1" ht="18.75" thickTop="1" thickBot="1" x14ac:dyDescent="0.35">
      <c r="A63" s="84"/>
      <c r="B63" s="120"/>
      <c r="C63" s="121" t="s">
        <v>15</v>
      </c>
      <c r="D63" s="118"/>
      <c r="E63" s="251">
        <f>IF(G45+J45="","",SUM(E56:E62))</f>
        <v>0</v>
      </c>
      <c r="F63" s="259"/>
      <c r="G63" s="250">
        <f>IF(VLOOKUP("Maximal 20%    ",H56:H62,1)="Maximal 20%    ",E63*0.2,
IF(SUM(H56:H62)=0,SUM(F56:G62),
SUM(H56:H62)))</f>
        <v>0</v>
      </c>
      <c r="H63" s="251"/>
      <c r="I63" s="177">
        <f>SUM(I56:I62)</f>
        <v>0</v>
      </c>
      <c r="J63" s="177">
        <f>IF(H45+J45="","",SUM(J56:J62))</f>
        <v>0</v>
      </c>
      <c r="K63" s="195">
        <f>I63+J63</f>
        <v>0</v>
      </c>
      <c r="L63" s="157"/>
    </row>
    <row r="64" spans="1:12" ht="3.6" customHeight="1" thickTop="1" thickBot="1" x14ac:dyDescent="0.25">
      <c r="A64" s="7"/>
      <c r="B64" s="2"/>
      <c r="C64" s="2"/>
      <c r="D64" s="2"/>
      <c r="E64" s="2"/>
      <c r="F64" s="2"/>
      <c r="G64" s="10"/>
      <c r="H64" s="2"/>
      <c r="I64" s="2"/>
      <c r="J64" s="205"/>
      <c r="K64" s="196" t="s">
        <v>26</v>
      </c>
    </row>
    <row r="65" spans="7:7" x14ac:dyDescent="0.2">
      <c r="G65" s="3"/>
    </row>
    <row r="66" spans="7:7" x14ac:dyDescent="0.2">
      <c r="G66" s="3"/>
    </row>
  </sheetData>
  <mergeCells count="20">
    <mergeCell ref="G63:H63"/>
    <mergeCell ref="E55:F55"/>
    <mergeCell ref="E56:F56"/>
    <mergeCell ref="E57:F57"/>
    <mergeCell ref="E58:F58"/>
    <mergeCell ref="E59:F59"/>
    <mergeCell ref="E60:F60"/>
    <mergeCell ref="E61:F61"/>
    <mergeCell ref="E62:F62"/>
    <mergeCell ref="E63:F63"/>
    <mergeCell ref="J1:K1"/>
    <mergeCell ref="B56:C56"/>
    <mergeCell ref="B57:C57"/>
    <mergeCell ref="B58:C58"/>
    <mergeCell ref="G55:H55"/>
    <mergeCell ref="B62:C62"/>
    <mergeCell ref="B61:C61"/>
    <mergeCell ref="B59:C59"/>
    <mergeCell ref="B60:C60"/>
    <mergeCell ref="A6:K6"/>
  </mergeCells>
  <conditionalFormatting sqref="H56:I62">
    <cfRule type="expression" dxfId="0" priority="1">
      <formula>$H$56="Maximal 20%    "</formula>
    </cfRule>
  </conditionalFormatting>
  <dataValidations count="3">
    <dataValidation type="list" allowBlank="1" showInputMessage="1" showErrorMessage="1" sqref="J50">
      <formula1>$K$47:$K$49</formula1>
    </dataValidation>
    <dataValidation type="custom" allowBlank="1" showInputMessage="1" showErrorMessage="1" error="Der erfasste Wert übersteigt den lt. § 1 der Vergütungsvereinbarung auf 1/6tel begrenzten Zeitzuschlag _x000a_(mittelbare Leistungsberechtigten bezogene Tätigkeiten = maximal 20% der direkten Betreuungszeit)" sqref="J51">
      <formula1>J51&lt;=20%</formula1>
    </dataValidation>
    <dataValidation errorStyle="information" allowBlank="1" showInputMessage="1" showErrorMessage="1" error="Eine beantragte individuelle Zeiterfassung in Stunden geht einem Antrag auf Berücksichtigung eines individuellen %-Zeitzuschlages vor." sqref="G63"/>
  </dataValidations>
  <pageMargins left="0.78740157480314965" right="0.35433070866141736" top="0.47244094488188981" bottom="0.31496062992125984" header="0.31496062992125984" footer="0.15748031496062992"/>
  <pageSetup paperSize="9" scale="6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showGridLines="0" topLeftCell="A19" zoomScaleNormal="100" workbookViewId="0">
      <selection activeCell="L10" sqref="L10"/>
    </sheetView>
  </sheetViews>
  <sheetFormatPr baseColWidth="10" defaultColWidth="11.25" defaultRowHeight="14.25" x14ac:dyDescent="0.25"/>
  <cols>
    <col min="1" max="1" width="5.125" style="124" customWidth="1"/>
    <col min="2" max="2" width="6.25" style="124" customWidth="1"/>
    <col min="3" max="5" width="11.25" style="124"/>
    <col min="6" max="6" width="13" style="124" customWidth="1"/>
    <col min="7" max="7" width="11.25" style="124"/>
    <col min="8" max="8" width="13.25" style="124" customWidth="1"/>
    <col min="9" max="9" width="13.875" style="124" customWidth="1"/>
    <col min="10" max="16384" width="11.25" style="124"/>
  </cols>
  <sheetData>
    <row r="1" spans="1:10" ht="37.15" customHeight="1" thickBot="1" x14ac:dyDescent="0.3">
      <c r="A1" s="265" t="s">
        <v>48</v>
      </c>
      <c r="B1" s="266"/>
      <c r="C1" s="266"/>
      <c r="D1" s="266"/>
      <c r="E1" s="266"/>
      <c r="F1" s="266"/>
      <c r="G1" s="266"/>
      <c r="H1" s="267"/>
    </row>
    <row r="2" spans="1:10" ht="10.9" customHeight="1" x14ac:dyDescent="0.25">
      <c r="A2" s="125"/>
      <c r="B2" s="126"/>
      <c r="C2" s="126"/>
      <c r="D2" s="126"/>
      <c r="E2" s="126"/>
      <c r="F2" s="126"/>
      <c r="G2" s="126"/>
      <c r="H2" s="127"/>
    </row>
    <row r="3" spans="1:10" x14ac:dyDescent="0.25">
      <c r="A3" s="125"/>
      <c r="B3" s="126"/>
      <c r="C3" s="126"/>
      <c r="D3" s="126"/>
      <c r="E3" s="126"/>
      <c r="F3" s="126"/>
      <c r="G3" s="128" t="s">
        <v>64</v>
      </c>
      <c r="H3" s="145">
        <v>45057</v>
      </c>
    </row>
    <row r="4" spans="1:10" ht="10.15" customHeight="1" x14ac:dyDescent="0.25">
      <c r="A4" s="125"/>
      <c r="B4" s="126"/>
      <c r="C4" s="126"/>
      <c r="D4" s="126"/>
      <c r="E4" s="126"/>
      <c r="F4" s="126"/>
      <c r="G4" s="126"/>
      <c r="H4" s="127"/>
    </row>
    <row r="5" spans="1:10" s="132" customFormat="1" ht="13.15" customHeight="1" x14ac:dyDescent="0.2">
      <c r="A5" s="129" t="s">
        <v>56</v>
      </c>
      <c r="B5" s="130"/>
      <c r="C5" s="130"/>
      <c r="D5" s="130"/>
      <c r="E5" s="130"/>
      <c r="F5" s="130"/>
      <c r="G5" s="130"/>
      <c r="H5" s="131"/>
    </row>
    <row r="6" spans="1:10" s="132" customFormat="1" ht="18" customHeight="1" x14ac:dyDescent="0.2">
      <c r="A6" s="144" t="s">
        <v>78</v>
      </c>
      <c r="B6" s="130"/>
      <c r="C6" s="130"/>
      <c r="D6" s="130"/>
      <c r="E6" s="130"/>
      <c r="F6" s="130"/>
      <c r="G6" s="130"/>
      <c r="H6" s="131"/>
    </row>
    <row r="7" spans="1:10" s="132" customFormat="1" ht="19.899999999999999" customHeight="1" x14ac:dyDescent="0.2">
      <c r="A7" s="133" t="s">
        <v>57</v>
      </c>
      <c r="B7" s="134"/>
      <c r="C7" s="135" t="s">
        <v>51</v>
      </c>
      <c r="D7" s="130"/>
      <c r="E7" s="135" t="s">
        <v>50</v>
      </c>
      <c r="F7" s="130"/>
      <c r="G7" s="130"/>
      <c r="H7" s="131"/>
      <c r="J7" s="136"/>
    </row>
    <row r="8" spans="1:10" s="132" customFormat="1" ht="19.899999999999999" customHeight="1" x14ac:dyDescent="0.2">
      <c r="A8" s="133" t="s">
        <v>58</v>
      </c>
      <c r="B8" s="134"/>
      <c r="C8" s="135" t="s">
        <v>61</v>
      </c>
      <c r="D8" s="130"/>
      <c r="E8" s="130"/>
      <c r="F8" s="137"/>
      <c r="G8" s="130"/>
      <c r="H8" s="131"/>
    </row>
    <row r="9" spans="1:10" s="132" customFormat="1" ht="19.899999999999999" customHeight="1" x14ac:dyDescent="0.2">
      <c r="A9" s="133" t="s">
        <v>59</v>
      </c>
      <c r="B9" s="134"/>
      <c r="C9" s="135" t="s">
        <v>62</v>
      </c>
      <c r="D9" s="130"/>
      <c r="E9" s="130"/>
      <c r="F9" s="130"/>
      <c r="G9" s="130"/>
      <c r="H9" s="131"/>
    </row>
    <row r="10" spans="1:10" ht="27" customHeight="1" x14ac:dyDescent="0.25">
      <c r="A10" s="138" t="s">
        <v>60</v>
      </c>
      <c r="B10" s="139"/>
      <c r="C10" s="262" t="s">
        <v>63</v>
      </c>
      <c r="D10" s="263"/>
      <c r="E10" s="263"/>
      <c r="F10" s="263"/>
      <c r="G10" s="263"/>
      <c r="H10" s="264"/>
      <c r="I10" s="140"/>
    </row>
    <row r="11" spans="1:10" ht="16.149999999999999" customHeight="1" x14ac:dyDescent="0.25">
      <c r="A11" s="125"/>
      <c r="B11" s="126"/>
      <c r="C11" s="126"/>
      <c r="D11" s="126"/>
      <c r="E11" s="126"/>
      <c r="F11" s="126"/>
      <c r="G11" s="126"/>
      <c r="H11" s="127"/>
    </row>
    <row r="12" spans="1:10" ht="4.1500000000000004" customHeight="1" x14ac:dyDescent="0.25">
      <c r="A12" s="270"/>
      <c r="B12" s="271"/>
      <c r="C12" s="271"/>
      <c r="D12" s="271"/>
      <c r="E12" s="271"/>
      <c r="F12" s="271"/>
      <c r="G12" s="271"/>
      <c r="H12" s="272"/>
    </row>
    <row r="13" spans="1:10" ht="84.6" customHeight="1" x14ac:dyDescent="0.25">
      <c r="A13" s="141" t="s">
        <v>49</v>
      </c>
      <c r="B13" s="273" t="s">
        <v>73</v>
      </c>
      <c r="C13" s="273"/>
      <c r="D13" s="273"/>
      <c r="E13" s="273"/>
      <c r="F13" s="273"/>
      <c r="G13" s="273"/>
      <c r="H13" s="274"/>
    </row>
    <row r="14" spans="1:10" ht="4.1500000000000004" customHeight="1" x14ac:dyDescent="0.25">
      <c r="A14" s="270"/>
      <c r="B14" s="271"/>
      <c r="C14" s="271"/>
      <c r="D14" s="271"/>
      <c r="E14" s="271"/>
      <c r="F14" s="271"/>
      <c r="G14" s="271"/>
      <c r="H14" s="272"/>
    </row>
    <row r="15" spans="1:10" ht="120" customHeight="1" x14ac:dyDescent="0.25">
      <c r="A15" s="141" t="s">
        <v>52</v>
      </c>
      <c r="B15" s="273" t="s">
        <v>74</v>
      </c>
      <c r="C15" s="273"/>
      <c r="D15" s="273"/>
      <c r="E15" s="273"/>
      <c r="F15" s="273"/>
      <c r="G15" s="273"/>
      <c r="H15" s="274"/>
    </row>
    <row r="16" spans="1:10" ht="4.1500000000000004" customHeight="1" x14ac:dyDescent="0.25">
      <c r="A16" s="270"/>
      <c r="B16" s="271"/>
      <c r="C16" s="271"/>
      <c r="D16" s="271"/>
      <c r="E16" s="271"/>
      <c r="F16" s="271"/>
      <c r="G16" s="271"/>
      <c r="H16" s="272"/>
    </row>
    <row r="17" spans="1:8" ht="69" customHeight="1" x14ac:dyDescent="0.25">
      <c r="A17" s="141" t="s">
        <v>54</v>
      </c>
      <c r="B17" s="273" t="s">
        <v>75</v>
      </c>
      <c r="C17" s="273"/>
      <c r="D17" s="273"/>
      <c r="E17" s="273"/>
      <c r="F17" s="273"/>
      <c r="G17" s="273"/>
      <c r="H17" s="274"/>
    </row>
    <row r="18" spans="1:8" ht="4.1500000000000004" customHeight="1" x14ac:dyDescent="0.25">
      <c r="A18" s="270"/>
      <c r="B18" s="271"/>
      <c r="C18" s="271"/>
      <c r="D18" s="271"/>
      <c r="E18" s="271"/>
      <c r="F18" s="271"/>
      <c r="G18" s="271"/>
      <c r="H18" s="272"/>
    </row>
    <row r="19" spans="1:8" ht="83.45" customHeight="1" x14ac:dyDescent="0.25">
      <c r="A19" s="141" t="s">
        <v>53</v>
      </c>
      <c r="B19" s="273" t="s">
        <v>79</v>
      </c>
      <c r="C19" s="273"/>
      <c r="D19" s="273"/>
      <c r="E19" s="273"/>
      <c r="F19" s="273"/>
      <c r="G19" s="273"/>
      <c r="H19" s="274"/>
    </row>
    <row r="20" spans="1:8" ht="4.1500000000000004" customHeight="1" x14ac:dyDescent="0.25">
      <c r="A20" s="270"/>
      <c r="B20" s="271"/>
      <c r="C20" s="271"/>
      <c r="D20" s="271"/>
      <c r="E20" s="271"/>
      <c r="F20" s="271"/>
      <c r="G20" s="271"/>
      <c r="H20" s="272"/>
    </row>
    <row r="21" spans="1:8" ht="201" customHeight="1" thickBot="1" x14ac:dyDescent="0.3">
      <c r="A21" s="142" t="s">
        <v>55</v>
      </c>
      <c r="B21" s="268" t="s">
        <v>76</v>
      </c>
      <c r="C21" s="268"/>
      <c r="D21" s="268"/>
      <c r="E21" s="268"/>
      <c r="F21" s="268"/>
      <c r="G21" s="268"/>
      <c r="H21" s="269"/>
    </row>
    <row r="22" spans="1:8" ht="77.45" customHeight="1" thickBot="1" x14ac:dyDescent="0.3">
      <c r="A22" s="143" t="s">
        <v>77</v>
      </c>
      <c r="B22" s="260" t="s">
        <v>93</v>
      </c>
      <c r="C22" s="260"/>
      <c r="D22" s="260"/>
      <c r="E22" s="260"/>
      <c r="F22" s="260"/>
      <c r="G22" s="260"/>
      <c r="H22" s="261"/>
    </row>
  </sheetData>
  <mergeCells count="13">
    <mergeCell ref="B22:H22"/>
    <mergeCell ref="C10:H10"/>
    <mergeCell ref="A1:H1"/>
    <mergeCell ref="B21:H21"/>
    <mergeCell ref="A20:H20"/>
    <mergeCell ref="A18:H18"/>
    <mergeCell ref="A14:H14"/>
    <mergeCell ref="A16:H16"/>
    <mergeCell ref="B17:H17"/>
    <mergeCell ref="B13:H13"/>
    <mergeCell ref="B15:H15"/>
    <mergeCell ref="B19:H19"/>
    <mergeCell ref="A12:H12"/>
  </mergeCells>
  <hyperlinks>
    <hyperlink ref="E7" r:id="rId1"/>
    <hyperlink ref="C7" r:id="rId2" display="'= Leistungsvereinbarung"/>
    <hyperlink ref="C8" r:id="rId3" display="'= Vergütungsvereinbarung"/>
    <hyperlink ref="C9" r:id="rId4" display="'= BeWo Hinweise zur Abrechnung (zuletzt Stand März 2012)"/>
    <hyperlink ref="C10:H10" r:id="rId5" display="'= Gemeinsames Rundschreiben des LWL und der Spitzenverbände der Freien Wohlfahrtspflege NRW vom 18.12.2012"/>
  </hyperlinks>
  <pageMargins left="0.70866141732283472" right="0.6" top="0.47" bottom="0.17" header="0.31496062992125984" footer="0.19"/>
  <pageSetup paperSize="9" scale="99" fitToHeight="0" orientation="portrait" r:id="rId6"/>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2</vt:i4>
      </vt:variant>
    </vt:vector>
  </HeadingPairs>
  <TitlesOfParts>
    <vt:vector size="5" baseType="lpstr">
      <vt:lpstr>Antrag</vt:lpstr>
      <vt:lpstr>Liste zum Antrag</vt:lpstr>
      <vt:lpstr>Erläuterungen zum Antrag</vt:lpstr>
      <vt:lpstr>Antrag!Druckbereich</vt:lpstr>
      <vt:lpstr>'Liste zum Antrag'!Druckbereich</vt:lpstr>
    </vt:vector>
  </TitlesOfParts>
  <Company>LWL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P0818202</dc:creator>
  <cp:lastModifiedBy>00082755</cp:lastModifiedBy>
  <cp:lastPrinted>2023-04-25T13:43:42Z</cp:lastPrinted>
  <dcterms:created xsi:type="dcterms:W3CDTF">2018-01-30T09:54:22Z</dcterms:created>
  <dcterms:modified xsi:type="dcterms:W3CDTF">2025-03-21T11:31:08Z</dcterms:modified>
</cp:coreProperties>
</file>