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Oeffentlichkeitsarbeit\Medienbibliothek\"/>
    </mc:Choice>
  </mc:AlternateContent>
  <bookViews>
    <workbookView xWindow="0" yWindow="0" windowWidth="25200" windowHeight="11820" activeTab="1"/>
  </bookViews>
  <sheets>
    <sheet name="Antrag" sheetId="1" r:id="rId1"/>
    <sheet name="Liste zum Antrag" sheetId="2" r:id="rId2"/>
    <sheet name="Erläuterungen zum Antrag" sheetId="3" r:id="rId3"/>
  </sheets>
  <definedNames>
    <definedName name="_xlnm.Print_Area" localSheetId="0">Antrag!$A$1:$K$46</definedName>
  </definedNames>
  <calcPr calcId="162913"/>
</workbook>
</file>

<file path=xl/calcChain.xml><?xml version="1.0" encoding="utf-8"?>
<calcChain xmlns="http://schemas.openxmlformats.org/spreadsheetml/2006/main">
  <c r="J54" i="2" l="1"/>
  <c r="J55" i="2"/>
  <c r="J56" i="2"/>
  <c r="J57" i="2"/>
  <c r="J58" i="2"/>
  <c r="H54" i="2"/>
  <c r="H55" i="2"/>
  <c r="H56" i="2"/>
  <c r="H57" i="2"/>
  <c r="H58" i="2"/>
  <c r="H59" i="2"/>
  <c r="E54" i="2"/>
  <c r="E55" i="2"/>
  <c r="E56" i="2"/>
  <c r="E57" i="2"/>
  <c r="E58" i="2"/>
  <c r="I46" i="2" l="1"/>
  <c r="H46" i="2"/>
  <c r="H53" i="2" s="1"/>
  <c r="G60" i="2" s="1"/>
  <c r="D59" i="2"/>
  <c r="I57" i="2"/>
  <c r="K57" i="2" s="1"/>
  <c r="I54" i="2"/>
  <c r="K54" i="2" s="1"/>
  <c r="J59" i="2" l="1"/>
  <c r="J53" i="2"/>
  <c r="I55" i="2"/>
  <c r="K55" i="2" s="1"/>
  <c r="I56" i="2"/>
  <c r="K56" i="2" s="1"/>
  <c r="I58" i="2"/>
  <c r="K58" i="2" s="1"/>
  <c r="G46" i="2"/>
  <c r="J60" i="2" l="1"/>
  <c r="E59" i="2"/>
  <c r="I59" i="2" s="1"/>
  <c r="K59" i="2" s="1"/>
  <c r="E53" i="2"/>
  <c r="J46" i="2"/>
  <c r="E60" i="2" l="1"/>
  <c r="I53" i="2"/>
  <c r="J9" i="2"/>
  <c r="K53" i="2" l="1"/>
  <c r="I60" i="2"/>
  <c r="K60" i="2" s="1"/>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E3" i="2" l="1"/>
  <c r="G30" i="1" l="1"/>
  <c r="H32" i="1" s="1"/>
  <c r="D1" i="2" l="1"/>
  <c r="G2" i="2" l="1"/>
  <c r="I1" i="2"/>
  <c r="E2" i="2"/>
  <c r="D9" i="2" s="1"/>
  <c r="G3" i="2" l="1"/>
  <c r="E9" i="2"/>
  <c r="A9" i="2"/>
  <c r="D10" i="2" l="1"/>
  <c r="A10" i="2" l="1"/>
  <c r="E10" i="2"/>
  <c r="D11" i="2"/>
  <c r="A11" i="2" l="1"/>
  <c r="E11" i="2"/>
  <c r="D12" i="2"/>
  <c r="C11" i="2"/>
  <c r="C9" i="2"/>
  <c r="C10" i="2"/>
  <c r="A12" i="2" l="1"/>
  <c r="C12" i="2" s="1"/>
  <c r="E12" i="2"/>
  <c r="D13" i="2"/>
  <c r="A13" i="2" l="1"/>
  <c r="C13" i="2" s="1"/>
  <c r="E13" i="2"/>
  <c r="D14" i="2"/>
  <c r="E14" i="2" l="1"/>
  <c r="A14" i="2"/>
  <c r="C14" i="2" s="1"/>
  <c r="D15" i="2"/>
  <c r="E15" i="2" l="1"/>
  <c r="D16" i="2"/>
  <c r="A15" i="2"/>
  <c r="C15" i="2" s="1"/>
  <c r="A16" i="2" l="1"/>
  <c r="C16" i="2" s="1"/>
  <c r="E16" i="2"/>
  <c r="D17" i="2"/>
  <c r="D18" i="2" l="1"/>
  <c r="E17" i="2"/>
  <c r="A17" i="2"/>
  <c r="C17" i="2" s="1"/>
  <c r="E18" i="2"/>
  <c r="A18" i="2"/>
  <c r="C18" i="2" s="1"/>
  <c r="D19" i="2"/>
  <c r="A19" i="2" l="1"/>
  <c r="C19" i="2" s="1"/>
  <c r="D20" i="2"/>
  <c r="E19" i="2"/>
  <c r="D21" i="2" l="1"/>
  <c r="E20" i="2"/>
  <c r="A20" i="2"/>
  <c r="C20" i="2" s="1"/>
  <c r="D22" i="2" l="1"/>
  <c r="E21" i="2"/>
  <c r="A21" i="2"/>
  <c r="C21" i="2" s="1"/>
  <c r="D23" i="2" l="1"/>
  <c r="A22" i="2"/>
  <c r="C22" i="2" s="1"/>
  <c r="E22" i="2"/>
  <c r="A23" i="2" l="1"/>
  <c r="C23" i="2" s="1"/>
  <c r="D24" i="2"/>
  <c r="E23" i="2"/>
  <c r="D25" i="2" l="1"/>
  <c r="E24" i="2"/>
  <c r="A24" i="2"/>
  <c r="C24" i="2" s="1"/>
  <c r="E25" i="2" l="1"/>
  <c r="A25" i="2"/>
  <c r="C25" i="2" s="1"/>
  <c r="D26" i="2"/>
  <c r="D27" i="2" l="1"/>
  <c r="E26" i="2"/>
  <c r="A26" i="2"/>
  <c r="C26" i="2" s="1"/>
  <c r="A27" i="2" l="1"/>
  <c r="C27" i="2" s="1"/>
  <c r="D28" i="2"/>
  <c r="E27" i="2"/>
  <c r="D29" i="2" l="1"/>
  <c r="E28" i="2"/>
  <c r="A28" i="2"/>
  <c r="C28" i="2" s="1"/>
  <c r="E29" i="2" l="1"/>
  <c r="A29" i="2"/>
  <c r="C29" i="2" s="1"/>
  <c r="D30" i="2"/>
  <c r="D31" i="2" l="1"/>
  <c r="E30" i="2"/>
  <c r="A30" i="2"/>
  <c r="C30" i="2" s="1"/>
  <c r="A31" i="2" l="1"/>
  <c r="C31" i="2" s="1"/>
  <c r="D32" i="2"/>
  <c r="E31" i="2"/>
  <c r="D33" i="2" l="1"/>
  <c r="E32" i="2"/>
  <c r="A32" i="2"/>
  <c r="C32" i="2" s="1"/>
  <c r="E33" i="2" l="1"/>
  <c r="A33" i="2"/>
  <c r="C33" i="2" s="1"/>
  <c r="D34" i="2"/>
  <c r="D35" i="2" l="1"/>
  <c r="E34" i="2"/>
  <c r="A34" i="2"/>
  <c r="C34" i="2" s="1"/>
  <c r="A35" i="2" l="1"/>
  <c r="C35" i="2" s="1"/>
  <c r="D36" i="2"/>
  <c r="E35" i="2"/>
  <c r="D37" i="2" l="1"/>
  <c r="E36" i="2"/>
  <c r="A36" i="2"/>
  <c r="C36" i="2" s="1"/>
  <c r="A37" i="2" l="1"/>
  <c r="C37" i="2" s="1"/>
  <c r="D38" i="2"/>
  <c r="E37" i="2"/>
  <c r="D39" i="2" l="1"/>
  <c r="A38" i="2"/>
  <c r="C38" i="2" s="1"/>
  <c r="E38" i="2"/>
  <c r="A39" i="2" l="1"/>
  <c r="C39" i="2" s="1"/>
  <c r="D40" i="2"/>
  <c r="E39" i="2"/>
  <c r="D41" i="2" l="1"/>
  <c r="E40" i="2"/>
  <c r="A40" i="2"/>
  <c r="C40" i="2" s="1"/>
  <c r="D42" i="2" l="1"/>
  <c r="E41" i="2"/>
  <c r="A41" i="2"/>
  <c r="C41" i="2" s="1"/>
  <c r="D43" i="2" l="1"/>
  <c r="A42" i="2"/>
  <c r="C42" i="2" s="1"/>
  <c r="E42" i="2"/>
  <c r="A43" i="2" l="1"/>
  <c r="C43" i="2" s="1"/>
  <c r="D44" i="2"/>
  <c r="E43" i="2"/>
  <c r="E44" i="2" l="1"/>
  <c r="A44" i="2"/>
  <c r="C44" i="2" s="1"/>
  <c r="J27" i="1" l="1"/>
</calcChain>
</file>

<file path=xl/sharedStrings.xml><?xml version="1.0" encoding="utf-8"?>
<sst xmlns="http://schemas.openxmlformats.org/spreadsheetml/2006/main" count="100" uniqueCount="96">
  <si>
    <t>Ansprechpartner/in:</t>
  </si>
  <si>
    <t>Fax:</t>
  </si>
  <si>
    <t>Telefon:</t>
  </si>
  <si>
    <t>Landschaftsverband Westfalen-Lippe</t>
  </si>
  <si>
    <t>48133 Münster</t>
  </si>
  <si>
    <t>von</t>
  </si>
  <si>
    <t>bis</t>
  </si>
  <si>
    <t>Bewilligungszeitraum:</t>
  </si>
  <si>
    <t xml:space="preserve">Geburtsdatum: </t>
  </si>
  <si>
    <t>ja</t>
  </si>
  <si>
    <t>Spalte
ausblenden</t>
  </si>
  <si>
    <t>Monat</t>
  </si>
  <si>
    <t>Jahr</t>
  </si>
  <si>
    <t>Summe FLS:</t>
  </si>
  <si>
    <t>E-Mail:</t>
  </si>
  <si>
    <t>Anschrift</t>
  </si>
  <si>
    <t>Absenderort</t>
  </si>
  <si>
    <t>Absender</t>
  </si>
  <si>
    <t>Ort, Datum</t>
  </si>
  <si>
    <t>über die Abrechnung von Fachleistungsstunden im Rahmen der Eingliederungshilfe</t>
  </si>
  <si>
    <t xml:space="preserve">  Die Betreuung dauert an.</t>
  </si>
  <si>
    <t xml:space="preserve"> Aktenzeichen LWL:  </t>
  </si>
  <si>
    <t xml:space="preserve"> Bewilligungszeitraum:</t>
  </si>
  <si>
    <t xml:space="preserve"> von</t>
  </si>
  <si>
    <t>Anzahl
Monate</t>
  </si>
  <si>
    <t>3.  Angaben zu den relevanten Entgeltzeiträumen:</t>
  </si>
  <si>
    <t>Stempel / Funktion und Unterschrift der / des Verantwortlichen</t>
  </si>
  <si>
    <t xml:space="preserve">bzw. bis Ende der Betreuung </t>
  </si>
  <si>
    <t>1.  Zeiterfassung der direkten Betreuungsleistungen lt. den Quittierungsbelegen:</t>
  </si>
  <si>
    <t>SUMME D-FLMin =</t>
  </si>
  <si>
    <t>Entgeltzeiträume von/bis:</t>
  </si>
  <si>
    <t>Min =</t>
  </si>
  <si>
    <r>
      <t xml:space="preserve"> Tatsächlich geleistete Fachleistungsstunden im Bewilligungszeitraum </t>
    </r>
    <r>
      <rPr>
        <u/>
        <sz val="11"/>
        <color theme="1"/>
        <rFont val="Segoe UI"/>
        <family val="2"/>
      </rPr>
      <t>lt. Anlage</t>
    </r>
    <r>
      <rPr>
        <sz val="11"/>
        <color theme="1"/>
        <rFont val="Segoe UI"/>
        <family val="2"/>
      </rPr>
      <t>:</t>
    </r>
  </si>
  <si>
    <t xml:space="preserve">  Die Betreuung wurde beendet am:</t>
  </si>
  <si>
    <t>LWL-Inklusionsamt Soziale Teilhabe</t>
  </si>
  <si>
    <t>Leistungsberechtigte/r:</t>
  </si>
  <si>
    <t>Kreditinstitut</t>
  </si>
  <si>
    <t>IBAN</t>
  </si>
  <si>
    <t>Leistungsberechtige/r:</t>
  </si>
  <si>
    <t>Sparkasse Münsterland Ost</t>
  </si>
  <si>
    <t>11111111</t>
  </si>
  <si>
    <t>X</t>
  </si>
  <si>
    <t>ZAD-Nr des LWL:</t>
  </si>
  <si>
    <t>1.</t>
  </si>
  <si>
    <t>lt. Landesrahmenvertrag zur Eingliederungshilfe</t>
  </si>
  <si>
    <t>= Leistungsvereinbarung</t>
  </si>
  <si>
    <t>2.</t>
  </si>
  <si>
    <t>4.</t>
  </si>
  <si>
    <t>3.</t>
  </si>
  <si>
    <t>5.</t>
  </si>
  <si>
    <t xml:space="preserve"> Dieses Muster setzt für den Landesteil Westfalen-Lippe die vertraglichen Regelungen um, aus:</t>
  </si>
  <si>
    <t xml:space="preserve"> - LV</t>
  </si>
  <si>
    <t xml:space="preserve"> - VV</t>
  </si>
  <si>
    <t xml:space="preserve"> - Hinweise</t>
  </si>
  <si>
    <t xml:space="preserve"> - RdSchr.</t>
  </si>
  <si>
    <t xml:space="preserve"> (Die nachsehenden Internetlinks erleichtern Ihnen die Einsichtnahme in diese vertraglichen Regelungen.)</t>
  </si>
  <si>
    <t>= Vergütungsvereinbarung</t>
  </si>
  <si>
    <t>= BeWo Hinweise zur Abrechnung (zuletzt Stand März 2012)</t>
  </si>
  <si>
    <t>LWL, Münster,</t>
  </si>
  <si>
    <t>DE12 8888 8888 8888 8888 25</t>
  </si>
  <si>
    <t xml:space="preserve">Sollte sich bei der Abrechnung der Fachleistungsstunden ein Auszahlungsbetrag </t>
  </si>
  <si>
    <t xml:space="preserve">zu unseren Gunsten ergeben, bitten wir um Erstattung auf folgendes Konto: </t>
  </si>
  <si>
    <r>
      <t xml:space="preserve">Über den Budgetnachweis sind die tatsächlich geleisteten Fachleistungsstunden (FLS) des Bewilligungszeitraums zu beantragen. Folgeberechnungen in </t>
    </r>
    <r>
      <rPr>
        <u/>
        <sz val="11"/>
        <color theme="1"/>
        <rFont val="Arial"/>
        <family val="2"/>
      </rPr>
      <t>Euro</t>
    </r>
    <r>
      <rPr>
        <sz val="11"/>
        <color theme="1"/>
        <rFont val="Arial"/>
        <family val="2"/>
      </rPr>
      <t xml:space="preserve"> sind im Antrag </t>
    </r>
    <r>
      <rPr>
        <u/>
        <sz val="11"/>
        <color theme="1"/>
        <rFont val="Arial"/>
        <family val="2"/>
      </rPr>
      <t>entbehrlich.</t>
    </r>
    <r>
      <rPr>
        <sz val="11"/>
        <color theme="1"/>
        <rFont val="Arial"/>
        <family val="2"/>
      </rPr>
      <t xml:space="preserve">
Für die beantragten FLS berücksichtigt die Abrechnungsstelle des LWL die jeweils vereinbarten Vergütungssätze je FLS und Entgeltzeitraum.
Die Angabe Ihrer Bankverbindung ist erforderlich.</t>
    </r>
  </si>
  <si>
    <t xml:space="preserve">  (Vor- und Zuname sowie Wohnanschrift)</t>
  </si>
  <si>
    <t>= Gemeinsames Rundschreiben des LWL und der Spitzenverbände der Freien Wohlfahrtspflege NRW vom 18.12.2012</t>
  </si>
  <si>
    <t xml:space="preserve">Hiermit wird erklärt, dass die Verpflichtungen aus den Vereinbarungen nach §§ 75 ff. SGB Xll bzw. §§ 125 ff. SGB IX eingehalten wurden und alle hier gemachten Angaben je Betreuungskontakt anhand der Quittierungsbelege sowie der Betreuungsdokumentation jederzeit nachgewiesen werden können. </t>
  </si>
  <si>
    <t>Diese Unterlagen sind 5 Jahre lang aufzubewahren und auf Verlangen des Sozialhilfeträgers bzw. des Trägers der Eingliederungshilfe vorzulegen (§ 2 Abs. 1 der Vergütungsvereinbarung).</t>
  </si>
  <si>
    <t>Hans Sondermann, Wohnstraße 1, 51515 Musterort</t>
  </si>
  <si>
    <r>
      <rPr>
        <b/>
        <u/>
        <sz val="12"/>
        <color theme="1"/>
        <rFont val="Segoe UI"/>
        <family val="2"/>
      </rPr>
      <t>Sonder</t>
    </r>
    <r>
      <rPr>
        <b/>
        <sz val="12"/>
        <color theme="1"/>
        <rFont val="Segoe UI"/>
        <family val="2"/>
      </rPr>
      <t xml:space="preserve">-Budgetnachweismuster des LWL bei </t>
    </r>
    <r>
      <rPr>
        <b/>
        <u/>
        <sz val="12"/>
        <color theme="1"/>
        <rFont val="Segoe UI"/>
        <family val="2"/>
      </rPr>
      <t>minutengenauer Zeiterfassung</t>
    </r>
  </si>
  <si>
    <t xml:space="preserve"> -</t>
  </si>
  <si>
    <t>Die ungerundeten direkten Kontaktzeiten werden sodann zur Monatssumme addiert.</t>
  </si>
  <si>
    <t>Diese Zeitangaben werden den Leistungsberechtigten auf den Quittierungsbelegen zur händischen Unterschrift zeitnah vorgelegt.</t>
  </si>
  <si>
    <r>
      <t xml:space="preserve">Die Differenzierung der FLS nach direkten FLS, mittelbaren Leistungsberechtigten-bezogenen FLS sowie nach den Entgeltzeiträumen erfolgt auf der 2ten Nachweisseite, welche verpflichtend auszufüllender Bestandteil des Budgetnachweises ist. 
</t>
    </r>
    <r>
      <rPr>
        <sz val="11"/>
        <color rgb="FF00B0F0"/>
        <rFont val="Arial"/>
        <family val="2"/>
      </rPr>
      <t>Die FLS</t>
    </r>
    <r>
      <rPr>
        <sz val="11"/>
        <color theme="1"/>
        <rFont val="Arial"/>
        <family val="2"/>
      </rPr>
      <t xml:space="preserve"> werden monatlich getrennt erfasst. Das vermeidet doppelten Antragsaufwand im Falle einer rückwirkend abzurechnenden Vergütungsanpassung und schafft im Verlauf des Bewilligungszeitraums Transparenz zum Umfang der bedarfsentsprechend in Anspruch genommenen Betreuungsleistungen. Sie können diese Erfassungsfelder mit Ihrer hauseigenen EDV verknüpfen oder händisch ausfüllen.</t>
    </r>
  </si>
  <si>
    <t>Dieses Sonder-Budgetnachweismuster ist ausschließlich anwendbar für BeWo-Leistungserbringer, deren Quittierung nach der 2ten Alternative lt. Ziffer 6 des gemeinsamen Rundschreibens vom 18.12.2012 erfolgt. Eine solche Antragstellung setzt voraus:</t>
  </si>
  <si>
    <r>
      <t xml:space="preserve">Erfassungsfelder sind in "grün" hinterlegt. </t>
    </r>
    <r>
      <rPr>
        <sz val="11"/>
        <color rgb="FF00B0F0"/>
        <rFont val="Arial"/>
        <family val="2"/>
      </rPr>
      <t>Dieses Sonder-Budgetnachweismuster ermöglicht keine Plausibilitätsberechnungen und enthält daher keinen Kennwort gesicherten Schreibschutz.</t>
    </r>
    <r>
      <rPr>
        <sz val="11"/>
        <color theme="1"/>
        <rFont val="Arial"/>
        <family val="2"/>
      </rPr>
      <t xml:space="preserve">
Die auf Seite 1 des Antrages erfassten Daten werden automatisch auf Seite 2 übernommen.</t>
    </r>
  </si>
  <si>
    <r>
      <t>Die grünen Erfassungsfelder zu den antragsrelevanten Entgeltzeiträumen (Seite 2, Ziff. 3) sind mit dem Datum des Beginns der Entgeltzeiträume vorausgefüllt. Sind bzw. werden künftig andere Entgeltzeiträume antragsrelevant, können diese Erfassungsfelder entsprechend überschrieben werden. Die sich anschließende Berechnung (</t>
    </r>
    <r>
      <rPr>
        <sz val="11"/>
        <color rgb="FF00B0F0"/>
        <rFont val="Arial"/>
        <family val="2"/>
      </rPr>
      <t>Summe FLS</t>
    </r>
    <r>
      <rPr>
        <sz val="11"/>
        <color theme="1"/>
        <rFont val="Arial"/>
        <family val="2"/>
      </rPr>
      <t xml:space="preserve"> je Entgeltzeitraum, Ziff. 3) berücksichtigt automatisch die geänderten Datumsangaben.</t>
    </r>
  </si>
  <si>
    <t>Der im nach § 1 der Vergütungsvereinbarung begrenzten Verhältnis berechnete und ggfls. anschließend gerundete Zeitzuschlag für den mittelbaren Leistungsberechtigten-bezogenen Aufwand wird in einer gesonderten Spalte des Budgetnachweises monatlich ausgewiesen.</t>
  </si>
  <si>
    <t>in Summe 
= Gesamt-FLS</t>
  </si>
  <si>
    <t>2.   (entfällt)</t>
  </si>
  <si>
    <t>hier:</t>
  </si>
  <si>
    <t xml:space="preserve"> </t>
  </si>
  <si>
    <r>
      <t>Die Anwendung dieses Sonder-Budgetnachweismusters setzt voraus, dass die Zeitspanne je</t>
    </r>
    <r>
      <rPr>
        <b/>
        <u/>
        <sz val="11"/>
        <rFont val="Segoe UI"/>
        <family val="2"/>
      </rPr>
      <t xml:space="preserve"> direkter Betreuung</t>
    </r>
    <r>
      <rPr>
        <b/>
        <sz val="11"/>
        <rFont val="Segoe UI"/>
        <family val="2"/>
      </rPr>
      <t xml:space="preserve"> minutengenau auf den Quittierungsbelegen ausgewiesen, </t>
    </r>
    <r>
      <rPr>
        <b/>
        <u/>
        <sz val="11"/>
        <rFont val="Segoe UI"/>
        <family val="2"/>
      </rPr>
      <t>ohne Rundung berechnet</t>
    </r>
    <r>
      <rPr>
        <b/>
        <sz val="11"/>
        <rFont val="Segoe UI"/>
        <family val="2"/>
      </rPr>
      <t xml:space="preserve"> und so den Leistungsberechtigten zeitnah zur Unterschrift vorgelegt wird.</t>
    </r>
  </si>
  <si>
    <r>
      <t xml:space="preserve">Sonder-Budgetnachweismuster des LWL bei </t>
    </r>
    <r>
      <rPr>
        <b/>
        <u/>
        <sz val="11"/>
        <color theme="1"/>
        <rFont val="Segoe UI"/>
        <family val="2"/>
      </rPr>
      <t>minutengenauer Zeiterfassung</t>
    </r>
  </si>
  <si>
    <r>
      <rPr>
        <b/>
        <sz val="14"/>
        <color theme="1"/>
        <rFont val="Arial"/>
        <family val="2"/>
      </rPr>
      <t xml:space="preserve">Erläuterungen zur Anwendung des Sonder-Budgetnachweismusters
des LWL bei </t>
    </r>
    <r>
      <rPr>
        <b/>
        <u/>
        <sz val="14"/>
        <color theme="1"/>
        <rFont val="Arial"/>
        <family val="2"/>
      </rPr>
      <t>minutengenauer Zeiterfassung:</t>
    </r>
  </si>
  <si>
    <t>Münster, 15.09.2021</t>
  </si>
  <si>
    <t>Die Betreuungszeiterfassung (Beginn und Ende des direkten Kontaktes) erfolgt minutengenau und ungerundet. Eine Rundung der direkten Betreuungszeit auf 10-Minuten-Zeitblöcke ist dann in Abweichung zu § 2 Abs. 2 der Vergütungsvereinbarung unzulässig.</t>
  </si>
  <si>
    <r>
      <t xml:space="preserve">Erfassung
D-FLMin
</t>
    </r>
    <r>
      <rPr>
        <sz val="9"/>
        <color theme="1"/>
        <rFont val="Segoe UI"/>
        <family val="2"/>
      </rPr>
      <t>(ungerundet)</t>
    </r>
  </si>
  <si>
    <t>Aufschlag M-FLMin
einschl.
Rundung</t>
  </si>
  <si>
    <r>
      <t xml:space="preserve">Über den Budgetnachweis werden auf Grundlage der Quittierungsbelege im nachstehenden Umfang folgende, im </t>
    </r>
    <r>
      <rPr>
        <u/>
        <sz val="11"/>
        <rFont val="Segoe UI"/>
        <family val="2"/>
      </rPr>
      <t>direkten</t>
    </r>
    <r>
      <rPr>
        <sz val="11"/>
        <rFont val="Segoe UI"/>
        <family val="2"/>
      </rPr>
      <t xml:space="preserve"> Betreuungskontakt erbrachte Minuten zur Abrechnung beantragt (direkte Fachleistungsminuten = D-FLMin). 
</t>
    </r>
    <r>
      <rPr>
        <sz val="11"/>
        <color theme="1"/>
        <rFont val="Segoe UI"/>
        <family val="2"/>
      </rPr>
      <t>Der mittelbarere Leistungsberechtigten-bezogener Zeitaufwand (M-FLMin) kann bis zu 20% der direkten Betreuungszeit aufgeschlagen werden. Entsprechnend der Rundungsvariante 2 wird die Summe aus direkter Betreuungszeit und aufgeschlagener mittelbarer Leistung auf volle 10 Minuten gerundet und in der Spalte H erfasst.</t>
    </r>
  </si>
  <si>
    <t xml:space="preserve">Summe D-FLS </t>
  </si>
  <si>
    <t>+ Summe M-FLS  =</t>
  </si>
  <si>
    <t>Summe 
D-FLS und M-FLS</t>
  </si>
  <si>
    <t>Fehlkontakte 
D-FLS
(80% des Entgeltes)</t>
  </si>
  <si>
    <t>Gesamt-FLS
(D-FLS und M-FLS 
und Fehlkontakte D-FLS)</t>
  </si>
  <si>
    <t>Erfassung Fehlkontakt D-FLMin</t>
  </si>
  <si>
    <r>
      <t xml:space="preserve">Entgeltzeit-
raum </t>
    </r>
    <r>
      <rPr>
        <sz val="10"/>
        <color theme="1"/>
        <rFont val="Segoe UI"/>
        <family val="2"/>
      </rPr>
      <t>(s. Ziff.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</si>
</sst>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mmmm"/>
    <numFmt numFmtId="166" formatCode="_-* #,##0.00\ _€_-;\-* #,##0.00\ _€_-;_-* &quot;-&quot;\ _€_-;_-@_-"/>
    <numFmt numFmtId="167" formatCode="dd/mm/yyyy\ \ &quot;bis&quot;"/>
    <numFmt numFmtId="168" formatCode="&quot;=&quot;\ \ \ \ 0.00\ &quot;€&quot;"/>
    <numFmt numFmtId="169" formatCode="#.00\ &quot;FLS&quot;"/>
    <numFmt numFmtId="170" formatCode="&quot;: 60 =&quot;\ _-* #,##0.00\ _€_-;\-* #,##0.00\ _€_-;_-* &quot;-&quot;\ _€_-;_-@_-"/>
    <numFmt numFmtId="171" formatCode="&quot;+ &quot;#,##0"/>
  </numFmts>
  <fonts count="49" x14ac:knownFonts="1">
    <font>
      <sz val="11"/>
      <color theme="1"/>
      <name val="Arial"/>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b/>
      <sz val="11"/>
      <color theme="1"/>
      <name val="Arial"/>
      <family val="2"/>
    </font>
    <font>
      <u/>
      <sz val="11"/>
      <color theme="10"/>
      <name val="Arial"/>
      <family val="2"/>
    </font>
    <font>
      <sz val="8"/>
      <color rgb="FFFF0000"/>
      <name val="Arial"/>
      <family val="2"/>
    </font>
    <font>
      <sz val="11"/>
      <color theme="1"/>
      <name val="Arial"/>
      <family val="2"/>
    </font>
    <font>
      <sz val="11"/>
      <color theme="0"/>
      <name val="Arial"/>
      <family val="2"/>
    </font>
    <font>
      <sz val="10"/>
      <color rgb="FFFF0000"/>
      <name val="Arial"/>
      <family val="2"/>
    </font>
    <font>
      <sz val="10"/>
      <color theme="1"/>
      <name val="Arial"/>
      <family val="2"/>
    </font>
    <font>
      <sz val="8"/>
      <name val="Arial"/>
      <family val="2"/>
    </font>
    <font>
      <sz val="11"/>
      <color rgb="FFFF0000"/>
      <name val="Segoe UI"/>
      <family val="2"/>
    </font>
    <font>
      <b/>
      <sz val="11"/>
      <color theme="1"/>
      <name val="Segoe UI"/>
      <family val="2"/>
    </font>
    <font>
      <sz val="11"/>
      <color theme="0"/>
      <name val="Segoe UI"/>
      <family val="2"/>
    </font>
    <font>
      <sz val="11"/>
      <name val="Segoe UI"/>
      <family val="2"/>
    </font>
    <font>
      <b/>
      <sz val="12"/>
      <color theme="1"/>
      <name val="Segoe UI"/>
      <family val="2"/>
    </font>
    <font>
      <b/>
      <u/>
      <sz val="11"/>
      <color theme="1"/>
      <name val="Segoe UI"/>
      <family val="2"/>
    </font>
    <font>
      <sz val="8"/>
      <color theme="1"/>
      <name val="Segoe UI"/>
      <family val="2"/>
    </font>
    <font>
      <sz val="9"/>
      <color theme="1"/>
      <name val="Segoe UI"/>
      <family val="2"/>
    </font>
    <font>
      <u/>
      <sz val="11"/>
      <color theme="1"/>
      <name val="Segoe UI"/>
      <family val="2"/>
    </font>
    <font>
      <sz val="14"/>
      <color theme="1"/>
      <name val="Segoe UI"/>
      <family val="2"/>
    </font>
    <font>
      <b/>
      <sz val="14"/>
      <color rgb="FFFF0000"/>
      <name val="Segoe UI"/>
      <family val="2"/>
    </font>
    <font>
      <b/>
      <sz val="11"/>
      <name val="Segoe UI"/>
      <family val="2"/>
    </font>
    <font>
      <sz val="8"/>
      <color theme="0"/>
      <name val="Segoe UI"/>
      <family val="2"/>
    </font>
    <font>
      <b/>
      <sz val="9"/>
      <color theme="0"/>
      <name val="Segoe UI"/>
      <family val="2"/>
    </font>
    <font>
      <sz val="8"/>
      <name val="Segoe UI"/>
      <family val="2"/>
    </font>
    <font>
      <u/>
      <sz val="11"/>
      <name val="Segoe UI"/>
      <family val="2"/>
    </font>
    <font>
      <b/>
      <sz val="8"/>
      <name val="Segoe UI"/>
      <family val="2"/>
    </font>
    <font>
      <i/>
      <sz val="9"/>
      <color theme="0"/>
      <name val="Segoe UI"/>
      <family val="2"/>
    </font>
    <font>
      <u/>
      <sz val="11"/>
      <color rgb="FF0066FF"/>
      <name val="Arial"/>
      <family val="2"/>
    </font>
    <font>
      <b/>
      <u/>
      <sz val="14"/>
      <color theme="1"/>
      <name val="Arial"/>
      <family val="2"/>
    </font>
    <font>
      <i/>
      <sz val="10"/>
      <color theme="1"/>
      <name val="Arial"/>
      <family val="2"/>
    </font>
    <font>
      <u/>
      <sz val="11"/>
      <color theme="1"/>
      <name val="Arial"/>
      <family val="2"/>
    </font>
    <font>
      <sz val="11"/>
      <color rgb="FF00B0F0"/>
      <name val="Arial"/>
      <family val="2"/>
    </font>
    <font>
      <u/>
      <sz val="11"/>
      <color theme="3" tint="0.39997558519241921"/>
      <name val="Arial"/>
      <family val="2"/>
    </font>
    <font>
      <b/>
      <u/>
      <sz val="12"/>
      <color theme="1"/>
      <name val="Segoe UI"/>
      <family val="2"/>
    </font>
    <font>
      <b/>
      <u/>
      <sz val="11"/>
      <name val="Segoe UI"/>
      <family val="2"/>
    </font>
    <font>
      <b/>
      <sz val="14"/>
      <color theme="1"/>
      <name val="Arial"/>
      <family val="2"/>
    </font>
    <font>
      <b/>
      <sz val="10"/>
      <color theme="1"/>
      <name val="Segoe UI"/>
      <family val="2"/>
    </font>
    <font>
      <b/>
      <sz val="10"/>
      <color theme="1"/>
      <name val="Arial"/>
      <family val="2"/>
    </font>
    <font>
      <b/>
      <sz val="8"/>
      <color theme="1"/>
      <name val="Segoe UI"/>
      <family val="2"/>
    </font>
    <font>
      <sz val="10"/>
      <color theme="1"/>
      <name val="Segoe UI"/>
      <family val="2"/>
    </font>
  </fonts>
  <fills count="6">
    <fill>
      <patternFill patternType="none"/>
    </fill>
    <fill>
      <patternFill patternType="gray125"/>
    </fill>
    <fill>
      <patternFill patternType="solid">
        <fgColor rgb="FFE5FFE5"/>
        <bgColor indexed="64"/>
      </patternFill>
    </fill>
    <fill>
      <patternFill patternType="solid">
        <fgColor rgb="FFFFFF00"/>
        <bgColor indexed="64"/>
      </patternFill>
    </fill>
    <fill>
      <patternFill patternType="solid">
        <fgColor rgb="FFFFC000"/>
        <bgColor indexed="64"/>
      </patternFill>
    </fill>
    <fill>
      <patternFill patternType="solid">
        <fgColor rgb="FFBEE2C2"/>
        <bgColor indexed="64"/>
      </patternFill>
    </fill>
  </fills>
  <borders count="6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indexed="64"/>
      </left>
      <right style="hair">
        <color indexed="64"/>
      </right>
      <top style="hair">
        <color indexed="64"/>
      </top>
      <bottom/>
      <diagonal/>
    </border>
    <border>
      <left/>
      <right/>
      <top style="medium">
        <color auto="1"/>
      </top>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hair">
        <color auto="1"/>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3" fillId="0" borderId="0" applyFont="0" applyFill="0" applyBorder="0" applyAlignment="0" applyProtection="0"/>
  </cellStyleXfs>
  <cellXfs count="251">
    <xf numFmtId="0" fontId="0" fillId="0" borderId="0" xfId="0"/>
    <xf numFmtId="0" fontId="12" fillId="0" borderId="0" xfId="0" applyFont="1" applyAlignment="1" applyProtection="1">
      <alignment horizontal="center"/>
      <protection locked="0"/>
    </xf>
    <xf numFmtId="0" fontId="0" fillId="0" borderId="0" xfId="0" applyProtection="1"/>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xf>
    <xf numFmtId="0" fontId="17" fillId="0" borderId="0" xfId="0" applyFont="1" applyAlignment="1" applyProtection="1">
      <alignment horizontal="center"/>
      <protection locked="0"/>
    </xf>
    <xf numFmtId="0" fontId="17" fillId="0" borderId="0" xfId="0" applyFont="1" applyAlignment="1" applyProtection="1">
      <alignment horizontal="center"/>
    </xf>
    <xf numFmtId="0" fontId="10" fillId="0" borderId="0" xfId="0" applyFont="1" applyAlignment="1" applyProtection="1">
      <alignment vertical="center"/>
      <protection locked="0"/>
    </xf>
    <xf numFmtId="0" fontId="10" fillId="0" borderId="0" xfId="0" applyFont="1" applyProtection="1">
      <protection locked="0"/>
    </xf>
    <xf numFmtId="0" fontId="14" fillId="0" borderId="35" xfId="0" applyFont="1" applyBorder="1" applyProtection="1"/>
    <xf numFmtId="3" fontId="0" fillId="0" borderId="0" xfId="0" applyNumberFormat="1" applyProtection="1">
      <protection locked="0"/>
    </xf>
    <xf numFmtId="0" fontId="12" fillId="0" borderId="0" xfId="0" applyFont="1" applyAlignment="1" applyProtection="1">
      <alignment horizontal="center"/>
    </xf>
    <xf numFmtId="0" fontId="12" fillId="0" borderId="0" xfId="0" applyFont="1" applyBorder="1" applyAlignment="1" applyProtection="1">
      <alignment horizontal="center" vertical="center"/>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right" vertical="center"/>
    </xf>
    <xf numFmtId="0" fontId="9" fillId="2" borderId="0" xfId="0" applyFont="1" applyFill="1" applyAlignment="1" applyProtection="1">
      <alignment horizontal="left" vertical="top"/>
      <protection locked="0"/>
    </xf>
    <xf numFmtId="0" fontId="9" fillId="0" borderId="0" xfId="0" applyFont="1" applyAlignment="1" applyProtection="1">
      <alignment horizontal="left" vertical="center"/>
    </xf>
    <xf numFmtId="0" fontId="9" fillId="0" borderId="0" xfId="0" applyFont="1" applyAlignment="1" applyProtection="1">
      <alignment vertical="center"/>
    </xf>
    <xf numFmtId="0" fontId="9" fillId="0" borderId="1" xfId="0" applyFont="1" applyBorder="1" applyAlignment="1" applyProtection="1">
      <alignment vertical="center"/>
    </xf>
    <xf numFmtId="0" fontId="9" fillId="0" borderId="0" xfId="0" applyFont="1" applyAlignment="1" applyProtection="1">
      <alignment horizontal="left" vertical="center"/>
      <protection locked="0"/>
    </xf>
    <xf numFmtId="0" fontId="9" fillId="0" borderId="0" xfId="0" applyFont="1" applyProtection="1">
      <protection locked="0"/>
    </xf>
    <xf numFmtId="0" fontId="9" fillId="0" borderId="0" xfId="0" applyFont="1" applyAlignment="1" applyProtection="1">
      <alignment horizontal="left" vertical="top" wrapText="1"/>
      <protection locked="0"/>
    </xf>
    <xf numFmtId="0" fontId="9" fillId="0" borderId="0" xfId="0" applyFont="1" applyProtection="1"/>
    <xf numFmtId="0" fontId="9" fillId="0" borderId="0" xfId="0" applyFont="1" applyAlignment="1" applyProtection="1"/>
    <xf numFmtId="0" fontId="9" fillId="0" borderId="0" xfId="0" applyFont="1" applyAlignment="1" applyProtection="1">
      <protection locked="0"/>
    </xf>
    <xf numFmtId="0" fontId="23" fillId="0" borderId="4" xfId="0" applyFont="1" applyBorder="1" applyProtection="1"/>
    <xf numFmtId="0" fontId="9" fillId="0" borderId="2" xfId="0" applyFont="1" applyBorder="1" applyProtection="1"/>
    <xf numFmtId="0" fontId="9" fillId="0" borderId="7" xfId="0" applyFont="1" applyBorder="1" applyProtection="1"/>
    <xf numFmtId="0" fontId="24" fillId="0" borderId="6" xfId="0" applyFont="1" applyBorder="1" applyAlignment="1" applyProtection="1">
      <alignment vertical="top"/>
    </xf>
    <xf numFmtId="0" fontId="9" fillId="0" borderId="0" xfId="0" applyFont="1" applyBorder="1" applyProtection="1"/>
    <xf numFmtId="0" fontId="9" fillId="0" borderId="0" xfId="0" applyFont="1" applyBorder="1" applyAlignment="1" applyProtection="1">
      <alignment horizontal="left"/>
    </xf>
    <xf numFmtId="0" fontId="9" fillId="0" borderId="6"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right" vertical="center"/>
    </xf>
    <xf numFmtId="14" fontId="9" fillId="2" borderId="14" xfId="0" applyNumberFormat="1" applyFont="1" applyFill="1" applyBorder="1" applyAlignment="1" applyProtection="1">
      <alignment horizontal="center" vertical="center"/>
      <protection locked="0"/>
    </xf>
    <xf numFmtId="0" fontId="9" fillId="0" borderId="7" xfId="0" applyFont="1" applyBorder="1" applyAlignment="1" applyProtection="1">
      <alignment vertical="center"/>
    </xf>
    <xf numFmtId="0" fontId="9" fillId="0" borderId="6" xfId="0" applyFont="1" applyBorder="1" applyProtection="1"/>
    <xf numFmtId="0" fontId="25" fillId="0" borderId="0" xfId="0" applyFont="1" applyBorder="1" applyAlignment="1" applyProtection="1">
      <alignment vertical="top"/>
    </xf>
    <xf numFmtId="0" fontId="9" fillId="0" borderId="0" xfId="0" applyFont="1" applyBorder="1" applyAlignment="1" applyProtection="1">
      <alignment horizontal="center" vertical="center"/>
    </xf>
    <xf numFmtId="0" fontId="9" fillId="0" borderId="8" xfId="0" applyFont="1" applyBorder="1" applyProtection="1"/>
    <xf numFmtId="0" fontId="9" fillId="0" borderId="1" xfId="0" applyFont="1" applyBorder="1" applyProtection="1"/>
    <xf numFmtId="0" fontId="9" fillId="0" borderId="9" xfId="0" applyFont="1" applyBorder="1" applyProtection="1"/>
    <xf numFmtId="0" fontId="20"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9" fillId="0" borderId="0" xfId="0" applyFont="1" applyAlignment="1" applyProtection="1">
      <alignment horizontal="left" vertical="top"/>
      <protection locked="0"/>
    </xf>
    <xf numFmtId="0" fontId="9" fillId="0" borderId="0" xfId="0" applyFont="1" applyAlignment="1" applyProtection="1">
      <alignment horizontal="left" vertical="top"/>
    </xf>
    <xf numFmtId="0" fontId="19" fillId="0" borderId="0" xfId="0" applyFont="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19" fillId="0" borderId="0" xfId="0" applyFont="1" applyAlignment="1" applyProtection="1">
      <alignment horizontal="left"/>
    </xf>
    <xf numFmtId="0" fontId="9" fillId="0" borderId="0" xfId="0" applyFont="1" applyAlignment="1" applyProtection="1">
      <alignment horizontal="left"/>
    </xf>
    <xf numFmtId="3" fontId="9" fillId="0" borderId="0" xfId="0" applyNumberFormat="1" applyFont="1" applyProtection="1"/>
    <xf numFmtId="0" fontId="9" fillId="0" borderId="20" xfId="0" applyFont="1" applyBorder="1" applyAlignment="1" applyProtection="1">
      <alignment horizontal="left" vertical="center"/>
    </xf>
    <xf numFmtId="3" fontId="9" fillId="0" borderId="12" xfId="0" applyNumberFormat="1" applyFont="1" applyBorder="1" applyAlignment="1" applyProtection="1">
      <alignment horizontal="left" vertical="center"/>
    </xf>
    <xf numFmtId="0" fontId="9" fillId="0" borderId="8" xfId="0" applyFont="1" applyBorder="1" applyAlignment="1" applyProtection="1">
      <alignment vertical="center"/>
    </xf>
    <xf numFmtId="14" fontId="9" fillId="0" borderId="15"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30" fillId="0" borderId="0" xfId="0" applyFont="1" applyAlignment="1" applyProtection="1">
      <alignment horizontal="center"/>
    </xf>
    <xf numFmtId="0" fontId="20" fillId="0" borderId="0" xfId="0" applyFont="1" applyProtection="1"/>
    <xf numFmtId="0" fontId="31" fillId="0" borderId="0" xfId="0" applyFont="1" applyFill="1" applyBorder="1" applyAlignment="1" applyProtection="1">
      <alignment horizontal="right" vertical="center"/>
    </xf>
    <xf numFmtId="0" fontId="31" fillId="0" borderId="0" xfId="0" applyFont="1" applyAlignment="1" applyProtection="1">
      <alignment horizontal="right" vertical="center"/>
    </xf>
    <xf numFmtId="0" fontId="19" fillId="0" borderId="0" xfId="0" applyFont="1" applyProtection="1"/>
    <xf numFmtId="0" fontId="32" fillId="0" borderId="0" xfId="0" applyFont="1" applyBorder="1" applyAlignment="1" applyProtection="1">
      <alignment horizontal="center"/>
    </xf>
    <xf numFmtId="3" fontId="9" fillId="0" borderId="0" xfId="0" applyNumberFormat="1" applyFont="1" applyBorder="1" applyProtection="1"/>
    <xf numFmtId="0" fontId="19" fillId="0" borderId="0" xfId="0" applyFont="1" applyBorder="1" applyAlignment="1" applyProtection="1">
      <alignment vertical="center"/>
    </xf>
    <xf numFmtId="0" fontId="19" fillId="0" borderId="0" xfId="0" applyFont="1" applyBorder="1" applyAlignment="1" applyProtection="1">
      <alignment horizontal="center" vertical="center"/>
    </xf>
    <xf numFmtId="3" fontId="19" fillId="0" borderId="0" xfId="0" applyNumberFormat="1" applyFont="1" applyBorder="1" applyAlignment="1" applyProtection="1">
      <alignment horizontal="center" vertical="center" wrapText="1"/>
    </xf>
    <xf numFmtId="0" fontId="9" fillId="0" borderId="0" xfId="0" applyFont="1" applyBorder="1" applyAlignment="1" applyProtection="1">
      <alignment horizontal="left" vertical="center"/>
    </xf>
    <xf numFmtId="0" fontId="9" fillId="0" borderId="17" xfId="0" applyFont="1" applyFill="1" applyBorder="1" applyAlignment="1" applyProtection="1">
      <alignment horizontal="center"/>
    </xf>
    <xf numFmtId="0" fontId="21" fillId="0" borderId="14" xfId="0" applyFont="1" applyBorder="1" applyAlignment="1" applyProtection="1">
      <alignment horizontal="center"/>
    </xf>
    <xf numFmtId="165" fontId="9" fillId="0" borderId="14" xfId="0" applyNumberFormat="1" applyFont="1" applyFill="1" applyBorder="1" applyAlignment="1" applyProtection="1">
      <alignment horizontal="left"/>
    </xf>
    <xf numFmtId="0" fontId="9" fillId="0" borderId="14" xfId="0" applyFont="1" applyFill="1" applyBorder="1" applyAlignment="1" applyProtection="1">
      <alignment horizontal="center"/>
    </xf>
    <xf numFmtId="3" fontId="9" fillId="2" borderId="32" xfId="2" applyNumberFormat="1" applyFont="1" applyFill="1" applyBorder="1" applyAlignment="1" applyProtection="1">
      <alignment horizontal="right" indent="1"/>
      <protection locked="0"/>
    </xf>
    <xf numFmtId="166" fontId="21" fillId="0" borderId="14" xfId="2" applyNumberFormat="1" applyFont="1" applyFill="1" applyBorder="1" applyProtection="1"/>
    <xf numFmtId="3" fontId="9" fillId="2" borderId="33" xfId="2" applyNumberFormat="1" applyFont="1" applyFill="1" applyBorder="1" applyAlignment="1" applyProtection="1">
      <alignment horizontal="right" indent="1"/>
      <protection locked="0"/>
    </xf>
    <xf numFmtId="165" fontId="9" fillId="0" borderId="21" xfId="0" applyNumberFormat="1" applyFont="1" applyFill="1" applyBorder="1" applyAlignment="1" applyProtection="1">
      <alignment horizontal="left"/>
    </xf>
    <xf numFmtId="0" fontId="9" fillId="0" borderId="21" xfId="0" applyFont="1" applyFill="1" applyBorder="1" applyAlignment="1" applyProtection="1">
      <alignment horizontal="center"/>
    </xf>
    <xf numFmtId="0" fontId="32" fillId="0" borderId="6" xfId="0" applyFont="1" applyBorder="1" applyAlignment="1" applyProtection="1">
      <alignment horizontal="center"/>
    </xf>
    <xf numFmtId="0" fontId="9" fillId="0" borderId="22" xfId="0" applyFont="1" applyFill="1" applyBorder="1" applyProtection="1"/>
    <xf numFmtId="3" fontId="9" fillId="0" borderId="22" xfId="0" applyNumberFormat="1" applyFont="1" applyFill="1" applyBorder="1" applyAlignment="1" applyProtection="1">
      <alignment horizontal="right" indent="1"/>
    </xf>
    <xf numFmtId="0" fontId="9" fillId="0" borderId="36" xfId="0" applyFont="1" applyBorder="1" applyProtection="1"/>
    <xf numFmtId="0" fontId="34" fillId="0" borderId="6" xfId="0" applyFont="1" applyBorder="1" applyAlignment="1" applyProtection="1">
      <alignment horizontal="center" vertical="center"/>
    </xf>
    <xf numFmtId="3" fontId="19" fillId="0" borderId="3" xfId="2" applyNumberFormat="1" applyFont="1" applyFill="1" applyBorder="1" applyAlignment="1" applyProtection="1">
      <alignment horizontal="right" indent="1"/>
    </xf>
    <xf numFmtId="0" fontId="32" fillId="0" borderId="8" xfId="0" applyFont="1" applyBorder="1" applyAlignment="1" applyProtection="1">
      <alignment horizontal="center"/>
    </xf>
    <xf numFmtId="3" fontId="9" fillId="0" borderId="1" xfId="0" applyNumberFormat="1" applyFont="1" applyBorder="1" applyProtection="1"/>
    <xf numFmtId="0" fontId="21" fillId="0" borderId="0" xfId="0" applyFont="1" applyAlignment="1" applyProtection="1">
      <alignment horizontal="left"/>
    </xf>
    <xf numFmtId="3" fontId="9" fillId="0" borderId="0" xfId="0" applyNumberFormat="1" applyFont="1" applyAlignment="1" applyProtection="1">
      <alignment horizontal="left"/>
    </xf>
    <xf numFmtId="0" fontId="35" fillId="0" borderId="0" xfId="0" applyFont="1" applyAlignment="1" applyProtection="1">
      <alignment horizontal="center" vertical="center"/>
    </xf>
    <xf numFmtId="0" fontId="19" fillId="0" borderId="0" xfId="0" applyFont="1" applyFill="1" applyBorder="1" applyProtection="1"/>
    <xf numFmtId="0" fontId="32" fillId="0" borderId="0" xfId="0" applyFont="1" applyAlignment="1" applyProtection="1">
      <alignment horizontal="center"/>
    </xf>
    <xf numFmtId="0" fontId="21" fillId="0" borderId="3" xfId="0" applyFont="1" applyFill="1" applyBorder="1" applyAlignment="1" applyProtection="1">
      <alignment horizontal="center" vertical="center"/>
    </xf>
    <xf numFmtId="0" fontId="21" fillId="0" borderId="25" xfId="0" applyFont="1" applyFill="1" applyBorder="1" applyAlignment="1" applyProtection="1">
      <alignment horizontal="center" vertical="center"/>
    </xf>
    <xf numFmtId="0" fontId="34" fillId="0" borderId="0" xfId="0" applyFont="1" applyAlignment="1" applyProtection="1">
      <alignment horizontal="center"/>
    </xf>
    <xf numFmtId="0" fontId="22" fillId="0" borderId="0" xfId="0" applyFont="1" applyAlignment="1" applyProtection="1">
      <alignment vertical="center"/>
    </xf>
    <xf numFmtId="14" fontId="8" fillId="2" borderId="14" xfId="0" applyNumberFormat="1" applyFont="1" applyFill="1" applyBorder="1" applyAlignment="1" applyProtection="1">
      <alignment horizontal="center" vertical="center"/>
      <protection locked="0"/>
    </xf>
    <xf numFmtId="0" fontId="6" fillId="0" borderId="0" xfId="0" applyFont="1" applyAlignment="1" applyProtection="1">
      <alignment vertical="center"/>
    </xf>
    <xf numFmtId="0" fontId="27" fillId="2" borderId="14" xfId="0" applyFont="1" applyFill="1" applyBorder="1" applyAlignment="1" applyProtection="1">
      <alignment horizontal="center" vertical="center"/>
      <protection locked="0"/>
    </xf>
    <xf numFmtId="0" fontId="9" fillId="0" borderId="0" xfId="0" applyFont="1" applyAlignment="1" applyProtection="1">
      <alignment horizontal="left" vertical="top" wrapText="1"/>
    </xf>
    <xf numFmtId="0" fontId="22" fillId="0" borderId="0" xfId="0" applyFont="1" applyProtection="1"/>
    <xf numFmtId="0" fontId="9" fillId="0" borderId="2" xfId="0" applyFont="1" applyBorder="1" applyAlignment="1" applyProtection="1">
      <alignment horizontal="left"/>
    </xf>
    <xf numFmtId="0" fontId="9" fillId="0" borderId="5" xfId="0" applyFont="1" applyBorder="1" applyProtection="1"/>
    <xf numFmtId="0" fontId="27" fillId="0" borderId="0" xfId="0" applyFont="1" applyAlignment="1" applyProtection="1">
      <alignment vertical="center"/>
    </xf>
    <xf numFmtId="0" fontId="19" fillId="0" borderId="0" xfId="0" applyFont="1" applyAlignment="1" applyProtection="1">
      <alignment horizontal="left" vertical="center"/>
    </xf>
    <xf numFmtId="0" fontId="9" fillId="0" borderId="0" xfId="0" applyFont="1" applyBorder="1" applyAlignment="1" applyProtection="1">
      <alignment horizontal="right"/>
      <protection locked="0"/>
    </xf>
    <xf numFmtId="0" fontId="9" fillId="0" borderId="0" xfId="0" applyFont="1" applyBorder="1" applyAlignment="1" applyProtection="1">
      <alignment horizontal="right" vertical="center"/>
      <protection locked="0"/>
    </xf>
    <xf numFmtId="0" fontId="5" fillId="0" borderId="0" xfId="0" applyFont="1" applyAlignment="1" applyProtection="1">
      <alignment horizontal="left" vertical="center"/>
    </xf>
    <xf numFmtId="0" fontId="19" fillId="0" borderId="0" xfId="0" applyFont="1" applyAlignment="1" applyProtection="1">
      <alignment horizontal="center" vertical="center"/>
    </xf>
    <xf numFmtId="0" fontId="9" fillId="0" borderId="39" xfId="0" applyFont="1" applyBorder="1" applyAlignment="1" applyProtection="1">
      <alignment vertical="center"/>
    </xf>
    <xf numFmtId="0" fontId="9" fillId="0" borderId="12" xfId="0" applyFont="1" applyBorder="1" applyAlignment="1" applyProtection="1">
      <alignment vertical="center"/>
    </xf>
    <xf numFmtId="0" fontId="9" fillId="0" borderId="40" xfId="0" applyFont="1" applyBorder="1" applyAlignment="1" applyProtection="1">
      <alignment vertical="center"/>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protection locked="0"/>
    </xf>
    <xf numFmtId="0" fontId="0" fillId="0" borderId="41" xfId="0" applyBorder="1"/>
    <xf numFmtId="0" fontId="0" fillId="0" borderId="0" xfId="0" applyBorder="1"/>
    <xf numFmtId="0" fontId="0" fillId="0" borderId="42" xfId="0" applyBorder="1"/>
    <xf numFmtId="0" fontId="0" fillId="0" borderId="0" xfId="0" quotePrefix="1" applyBorder="1" applyAlignment="1">
      <alignment horizontal="left" indent="1"/>
    </xf>
    <xf numFmtId="0" fontId="0" fillId="0" borderId="41" xfId="0" applyBorder="1" applyAlignment="1">
      <alignment horizontal="left" vertical="top" indent="1"/>
    </xf>
    <xf numFmtId="0" fontId="0" fillId="0" borderId="41" xfId="0" applyBorder="1" applyAlignment="1">
      <alignment vertical="center"/>
    </xf>
    <xf numFmtId="0" fontId="0" fillId="0" borderId="0" xfId="0" applyBorder="1" applyAlignment="1">
      <alignment vertical="center"/>
    </xf>
    <xf numFmtId="0" fontId="0" fillId="0" borderId="42" xfId="0" applyBorder="1" applyAlignment="1">
      <alignment vertical="center"/>
    </xf>
    <xf numFmtId="0" fontId="0" fillId="0" borderId="0" xfId="0" applyAlignment="1">
      <alignment vertical="center"/>
    </xf>
    <xf numFmtId="0" fontId="0" fillId="0" borderId="41" xfId="0" quotePrefix="1" applyBorder="1" applyAlignment="1">
      <alignment horizontal="left" vertical="center"/>
    </xf>
    <xf numFmtId="0" fontId="0" fillId="0" borderId="0" xfId="0" quotePrefix="1" applyBorder="1" applyAlignment="1">
      <alignment horizontal="left" vertical="center"/>
    </xf>
    <xf numFmtId="0" fontId="36" fillId="0" borderId="0" xfId="1" applyFont="1" applyBorder="1" applyAlignment="1" applyProtection="1">
      <alignment vertical="center"/>
    </xf>
    <xf numFmtId="0" fontId="11" fillId="0" borderId="0" xfId="1" applyBorder="1" applyAlignment="1" applyProtection="1">
      <alignment vertical="center"/>
    </xf>
    <xf numFmtId="0" fontId="0" fillId="0" borderId="41" xfId="0" quotePrefix="1" applyBorder="1" applyAlignment="1">
      <alignment vertical="top"/>
    </xf>
    <xf numFmtId="0" fontId="38" fillId="0" borderId="41" xfId="0" quotePrefix="1" applyFont="1" applyBorder="1" applyAlignment="1">
      <alignment vertical="top"/>
    </xf>
    <xf numFmtId="0" fontId="0" fillId="0" borderId="0" xfId="0" applyFill="1" applyBorder="1" applyAlignment="1">
      <alignment horizontal="right" vertical="center"/>
    </xf>
    <xf numFmtId="0" fontId="21" fillId="0" borderId="0" xfId="0" applyFont="1" applyAlignment="1" applyProtection="1">
      <alignment horizontal="justify" vertical="top" wrapText="1"/>
    </xf>
    <xf numFmtId="0" fontId="3" fillId="0" borderId="0" xfId="0" applyFont="1" applyProtection="1"/>
    <xf numFmtId="14" fontId="0" fillId="0" borderId="42" xfId="0" applyNumberFormat="1" applyFill="1" applyBorder="1" applyAlignment="1">
      <alignment horizontal="center"/>
    </xf>
    <xf numFmtId="0" fontId="40" fillId="0" borderId="0" xfId="0" applyFont="1" applyAlignment="1">
      <alignment vertical="center"/>
    </xf>
    <xf numFmtId="0" fontId="41" fillId="0" borderId="0" xfId="1" applyFont="1" applyBorder="1" applyAlignment="1" applyProtection="1">
      <alignment vertical="center"/>
    </xf>
    <xf numFmtId="14" fontId="31" fillId="0" borderId="0" xfId="0" applyNumberFormat="1" applyFont="1" applyFill="1" applyBorder="1" applyAlignment="1" applyProtection="1">
      <alignment horizontal="left" vertical="center"/>
    </xf>
    <xf numFmtId="14" fontId="31" fillId="0" borderId="0" xfId="0" applyNumberFormat="1" applyFont="1" applyFill="1" applyBorder="1" applyAlignment="1" applyProtection="1">
      <alignment horizontal="center" vertical="center"/>
    </xf>
    <xf numFmtId="0" fontId="9" fillId="4" borderId="0" xfId="0" applyFont="1" applyFill="1" applyAlignment="1" applyProtection="1">
      <alignment vertical="center"/>
    </xf>
    <xf numFmtId="0" fontId="0" fillId="4" borderId="41" xfId="0" applyFill="1" applyBorder="1" applyAlignment="1">
      <alignment horizontal="left" vertical="top" indent="1"/>
    </xf>
    <xf numFmtId="0" fontId="0" fillId="4" borderId="0" xfId="0" applyFill="1" applyBorder="1" applyAlignment="1">
      <alignment horizontal="center" vertical="top" wrapText="1"/>
    </xf>
    <xf numFmtId="0" fontId="0" fillId="4" borderId="41" xfId="0" applyFill="1" applyBorder="1" applyAlignment="1">
      <alignment horizontal="left" vertical="center"/>
    </xf>
    <xf numFmtId="0" fontId="0" fillId="4" borderId="47" xfId="0" applyFill="1" applyBorder="1" applyAlignment="1">
      <alignment horizontal="left" vertical="top" indent="1"/>
    </xf>
    <xf numFmtId="170" fontId="29" fillId="0" borderId="3" xfId="2" applyNumberFormat="1" applyFont="1" applyFill="1" applyBorder="1" applyProtection="1"/>
    <xf numFmtId="171" fontId="19" fillId="0" borderId="3" xfId="2" applyNumberFormat="1" applyFont="1" applyFill="1" applyBorder="1" applyAlignment="1" applyProtection="1">
      <alignment horizontal="right" indent="1"/>
    </xf>
    <xf numFmtId="0" fontId="2" fillId="0" borderId="0" xfId="0" applyFont="1" applyFill="1" applyBorder="1" applyAlignment="1" applyProtection="1">
      <alignment vertical="top"/>
    </xf>
    <xf numFmtId="0" fontId="19" fillId="4" borderId="0" xfId="0" applyFont="1" applyFill="1" applyAlignment="1" applyProtection="1">
      <alignment horizontal="right"/>
    </xf>
    <xf numFmtId="0" fontId="19" fillId="4" borderId="0" xfId="0" applyFont="1" applyFill="1" applyProtection="1"/>
    <xf numFmtId="0" fontId="9" fillId="4" borderId="0" xfId="0" applyFont="1" applyFill="1" applyProtection="1"/>
    <xf numFmtId="3" fontId="9" fillId="4" borderId="0" xfId="0" applyNumberFormat="1" applyFont="1" applyFill="1" applyProtection="1"/>
    <xf numFmtId="0" fontId="35" fillId="0" borderId="0" xfId="0" applyFont="1" applyAlignment="1" applyProtection="1">
      <alignment horizontal="center" vertical="center"/>
      <protection locked="0"/>
    </xf>
    <xf numFmtId="0" fontId="9" fillId="0" borderId="12" xfId="0" applyFont="1" applyBorder="1" applyAlignment="1" applyProtection="1">
      <alignment horizontal="left" vertical="center"/>
    </xf>
    <xf numFmtId="169" fontId="29" fillId="0" borderId="16" xfId="0" applyNumberFormat="1" applyFont="1" applyFill="1" applyBorder="1" applyAlignment="1" applyProtection="1">
      <alignment horizontal="center" vertical="center"/>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45" fillId="0" borderId="4" xfId="0" applyFont="1" applyBorder="1" applyAlignment="1" applyProtection="1">
      <alignment horizontal="left" vertical="center"/>
    </xf>
    <xf numFmtId="0" fontId="1" fillId="0" borderId="2" xfId="0" applyFont="1" applyBorder="1" applyAlignment="1" applyProtection="1">
      <alignment horizontal="left" vertical="center"/>
    </xf>
    <xf numFmtId="0" fontId="20" fillId="0" borderId="49" xfId="0" applyFont="1" applyBorder="1" applyAlignment="1" applyProtection="1">
      <alignment horizontal="left" vertical="center"/>
    </xf>
    <xf numFmtId="0" fontId="45" fillId="0" borderId="3" xfId="0" quotePrefix="1" applyFont="1" applyBorder="1" applyAlignment="1" applyProtection="1">
      <alignment horizontal="center" vertical="center" wrapText="1"/>
    </xf>
    <xf numFmtId="0" fontId="46"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xf>
    <xf numFmtId="14" fontId="1" fillId="0" borderId="52" xfId="0" applyNumberFormat="1" applyFont="1" applyBorder="1" applyAlignment="1" applyProtection="1">
      <alignment horizontal="center"/>
    </xf>
    <xf numFmtId="2" fontId="1" fillId="0" borderId="55" xfId="0" applyNumberFormat="1" applyFont="1" applyFill="1" applyBorder="1" applyAlignment="1" applyProtection="1">
      <alignment horizontal="center"/>
      <protection locked="0"/>
    </xf>
    <xf numFmtId="2" fontId="1" fillId="0" borderId="11" xfId="0" applyNumberFormat="1" applyFont="1" applyFill="1" applyBorder="1" applyAlignment="1" applyProtection="1">
      <alignment horizontal="center" vertical="center"/>
    </xf>
    <xf numFmtId="2" fontId="1" fillId="0" borderId="3" xfId="0" applyNumberFormat="1" applyFont="1" applyFill="1" applyBorder="1" applyAlignment="1" applyProtection="1">
      <alignment horizontal="center" vertical="center"/>
    </xf>
    <xf numFmtId="4" fontId="1" fillId="0" borderId="56" xfId="0" applyNumberFormat="1" applyFont="1" applyFill="1" applyBorder="1" applyAlignment="1" applyProtection="1">
      <alignment horizontal="center"/>
    </xf>
    <xf numFmtId="4" fontId="1" fillId="0" borderId="57" xfId="0" applyNumberFormat="1" applyFont="1" applyFill="1" applyBorder="1" applyAlignment="1" applyProtection="1">
      <alignment horizontal="center"/>
    </xf>
    <xf numFmtId="14" fontId="1" fillId="0" borderId="28" xfId="0" applyNumberFormat="1" applyFont="1" applyFill="1" applyBorder="1" applyAlignment="1" applyProtection="1">
      <alignment horizontal="center"/>
    </xf>
    <xf numFmtId="2" fontId="1" fillId="0" borderId="14" xfId="0" applyNumberFormat="1" applyFont="1" applyFill="1" applyBorder="1" applyAlignment="1" applyProtection="1">
      <alignment horizontal="center"/>
      <protection locked="0"/>
    </xf>
    <xf numFmtId="14" fontId="1" fillId="0" borderId="58" xfId="0" applyNumberFormat="1" applyFont="1" applyFill="1" applyBorder="1" applyAlignment="1" applyProtection="1">
      <alignment horizontal="center"/>
    </xf>
    <xf numFmtId="2" fontId="1" fillId="0" borderId="59" xfId="0" applyNumberFormat="1" applyFont="1" applyFill="1" applyBorder="1" applyAlignment="1" applyProtection="1">
      <alignment horizontal="center"/>
      <protection locked="0"/>
    </xf>
    <xf numFmtId="2" fontId="1" fillId="0" borderId="60" xfId="0" applyNumberFormat="1" applyFont="1" applyFill="1" applyBorder="1" applyAlignment="1" applyProtection="1">
      <alignment horizontal="center" vertical="center"/>
    </xf>
    <xf numFmtId="167" fontId="22" fillId="0" borderId="24" xfId="0" applyNumberFormat="1" applyFont="1" applyBorder="1" applyAlignment="1" applyProtection="1">
      <alignment horizontal="left"/>
    </xf>
    <xf numFmtId="0" fontId="19" fillId="0" borderId="43" xfId="0" applyFont="1" applyBorder="1" applyAlignment="1" applyProtection="1">
      <alignment horizontal="left"/>
    </xf>
    <xf numFmtId="168" fontId="19" fillId="0" borderId="43" xfId="0" applyNumberFormat="1" applyFont="1" applyFill="1" applyBorder="1" applyAlignment="1" applyProtection="1">
      <alignment horizontal="left"/>
    </xf>
    <xf numFmtId="4" fontId="19" fillId="0" borderId="16" xfId="0" applyNumberFormat="1" applyFont="1" applyBorder="1" applyAlignment="1" applyProtection="1">
      <alignment horizontal="center"/>
    </xf>
    <xf numFmtId="4" fontId="22" fillId="0" borderId="34" xfId="0" applyNumberFormat="1" applyFont="1" applyBorder="1" applyAlignment="1" applyProtection="1">
      <alignment horizontal="center"/>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64" xfId="0" applyBorder="1" applyAlignment="1" applyProtection="1">
      <alignment vertical="center"/>
      <protection locked="0"/>
    </xf>
    <xf numFmtId="0" fontId="0" fillId="4" borderId="0" xfId="0" applyFill="1" applyProtection="1">
      <protection locked="0"/>
    </xf>
    <xf numFmtId="0" fontId="0" fillId="0" borderId="7" xfId="0" applyBorder="1" applyProtection="1">
      <protection locked="0"/>
    </xf>
    <xf numFmtId="0" fontId="10" fillId="0" borderId="7" xfId="0" applyFont="1" applyBorder="1" applyAlignment="1" applyProtection="1">
      <alignment vertical="center"/>
      <protection locked="0"/>
    </xf>
    <xf numFmtId="0" fontId="0" fillId="0" borderId="9" xfId="0" applyBorder="1" applyProtection="1">
      <protection locked="0"/>
    </xf>
    <xf numFmtId="3" fontId="45" fillId="0" borderId="0" xfId="0" applyNumberFormat="1" applyFont="1" applyBorder="1" applyAlignment="1" applyProtection="1">
      <alignment horizontal="center" vertical="center" wrapText="1"/>
    </xf>
    <xf numFmtId="0" fontId="0" fillId="2" borderId="65" xfId="0" applyFill="1" applyBorder="1" applyProtection="1">
      <protection locked="0"/>
    </xf>
    <xf numFmtId="0" fontId="0" fillId="2" borderId="66" xfId="0" applyFill="1" applyBorder="1" applyProtection="1">
      <protection locked="0"/>
    </xf>
    <xf numFmtId="0" fontId="0" fillId="2" borderId="67" xfId="0" applyFill="1" applyBorder="1" applyProtection="1">
      <protection locked="0"/>
    </xf>
    <xf numFmtId="0" fontId="10" fillId="0" borderId="68" xfId="0" applyFont="1" applyBorder="1" applyAlignment="1" applyProtection="1">
      <alignment vertical="center"/>
      <protection locked="0"/>
    </xf>
    <xf numFmtId="0" fontId="47" fillId="0" borderId="6" xfId="0" applyFont="1" applyBorder="1" applyAlignment="1" applyProtection="1">
      <alignment vertical="center" wrapText="1"/>
    </xf>
    <xf numFmtId="0" fontId="45" fillId="0" borderId="11" xfId="0" applyFont="1" applyBorder="1" applyAlignment="1" applyProtection="1">
      <alignment horizontal="center" vertical="center" wrapText="1"/>
    </xf>
    <xf numFmtId="49" fontId="4" fillId="2" borderId="25" xfId="0" applyNumberFormat="1" applyFont="1" applyFill="1" applyBorder="1" applyAlignment="1" applyProtection="1">
      <alignment horizontal="left" vertical="center"/>
      <protection locked="0"/>
    </xf>
    <xf numFmtId="49" fontId="9" fillId="2" borderId="37" xfId="0" applyNumberFormat="1" applyFont="1" applyFill="1" applyBorder="1" applyAlignment="1" applyProtection="1">
      <alignment horizontal="left" vertical="center"/>
      <protection locked="0"/>
    </xf>
    <xf numFmtId="49" fontId="9" fillId="2" borderId="38" xfId="0" applyNumberFormat="1" applyFont="1" applyFill="1" applyBorder="1" applyAlignment="1" applyProtection="1">
      <alignment horizontal="left" vertical="center"/>
      <protection locked="0"/>
    </xf>
    <xf numFmtId="49" fontId="7" fillId="2" borderId="3" xfId="0" applyNumberFormat="1" applyFont="1" applyFill="1" applyBorder="1" applyAlignment="1" applyProtection="1">
      <alignment horizontal="left" vertical="center"/>
      <protection locked="0"/>
    </xf>
    <xf numFmtId="49" fontId="9" fillId="2" borderId="3" xfId="0" applyNumberFormat="1" applyFont="1" applyFill="1" applyBorder="1" applyAlignment="1" applyProtection="1">
      <alignment horizontal="left" vertical="center"/>
      <protection locked="0"/>
    </xf>
    <xf numFmtId="0" fontId="2" fillId="2" borderId="10" xfId="0" applyFont="1" applyFill="1" applyBorder="1" applyAlignment="1" applyProtection="1">
      <protection locked="0"/>
    </xf>
    <xf numFmtId="0" fontId="9" fillId="0" borderId="11" xfId="0" applyFont="1" applyBorder="1" applyAlignment="1" applyProtection="1">
      <protection locked="0"/>
    </xf>
    <xf numFmtId="49" fontId="7" fillId="2" borderId="18" xfId="0" applyNumberFormat="1" applyFont="1" applyFill="1" applyBorder="1" applyAlignment="1" applyProtection="1">
      <alignment vertical="center"/>
      <protection locked="0"/>
    </xf>
    <xf numFmtId="0" fontId="9" fillId="0" borderId="19" xfId="0" applyFont="1" applyBorder="1" applyAlignment="1" applyProtection="1">
      <alignment vertical="center"/>
      <protection locked="0"/>
    </xf>
    <xf numFmtId="0" fontId="21" fillId="0" borderId="0" xfId="0" applyFont="1" applyAlignment="1" applyProtection="1">
      <alignment horizontal="justify" vertical="top" wrapText="1"/>
    </xf>
    <xf numFmtId="0" fontId="21" fillId="0" borderId="0" xfId="0" applyFont="1" applyAlignment="1" applyProtection="1">
      <alignment horizontal="justify" wrapText="1"/>
    </xf>
    <xf numFmtId="0" fontId="29" fillId="4" borderId="0" xfId="0" applyFont="1" applyFill="1" applyAlignment="1" applyProtection="1">
      <alignment horizontal="justify" vertical="center" wrapText="1"/>
    </xf>
    <xf numFmtId="0" fontId="22" fillId="4" borderId="0" xfId="0" applyFont="1" applyFill="1" applyAlignment="1" applyProtection="1">
      <alignment horizontal="center" vertical="center"/>
    </xf>
    <xf numFmtId="0" fontId="15" fillId="3" borderId="0" xfId="0" applyFont="1" applyFill="1" applyAlignment="1" applyProtection="1">
      <alignment horizontal="center" vertical="center" textRotation="90" wrapText="1"/>
    </xf>
    <xf numFmtId="0" fontId="16" fillId="3" borderId="0" xfId="0" applyFont="1" applyFill="1" applyAlignment="1" applyProtection="1">
      <alignment horizontal="center" vertical="center" textRotation="90" wrapText="1"/>
    </xf>
    <xf numFmtId="0" fontId="21" fillId="2" borderId="12" xfId="1" applyFont="1" applyFill="1" applyBorder="1" applyAlignment="1" applyProtection="1">
      <alignment vertical="center"/>
      <protection locked="0"/>
    </xf>
    <xf numFmtId="0" fontId="21" fillId="0" borderId="12" xfId="0" applyFont="1" applyBorder="1" applyAlignment="1" applyProtection="1">
      <alignment vertical="center"/>
      <protection locked="0"/>
    </xf>
    <xf numFmtId="0" fontId="9" fillId="0" borderId="12" xfId="0" applyFont="1" applyBorder="1" applyAlignment="1" applyProtection="1">
      <protection locked="0"/>
    </xf>
    <xf numFmtId="0" fontId="21" fillId="2" borderId="13" xfId="1" applyFont="1" applyFill="1" applyBorder="1" applyAlignment="1" applyProtection="1">
      <alignment vertical="center"/>
      <protection locked="0"/>
    </xf>
    <xf numFmtId="0" fontId="21" fillId="2" borderId="23" xfId="1" applyFont="1" applyFill="1" applyBorder="1" applyAlignment="1" applyProtection="1">
      <alignment vertical="center"/>
      <protection locked="0"/>
    </xf>
    <xf numFmtId="0" fontId="2"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4" fontId="1" fillId="0" borderId="53" xfId="0" applyNumberFormat="1" applyFont="1" applyFill="1" applyBorder="1" applyAlignment="1" applyProtection="1">
      <alignment horizontal="center"/>
    </xf>
    <xf numFmtId="4" fontId="1" fillId="0" borderId="54" xfId="0" applyNumberFormat="1" applyFont="1" applyFill="1" applyBorder="1" applyAlignment="1" applyProtection="1">
      <alignment horizontal="center"/>
    </xf>
    <xf numFmtId="4" fontId="19" fillId="0" borderId="61" xfId="0" applyNumberFormat="1" applyFont="1" applyBorder="1" applyAlignment="1" applyProtection="1">
      <alignment horizontal="center"/>
    </xf>
    <xf numFmtId="4" fontId="19" fillId="0" borderId="62" xfId="0" applyNumberFormat="1" applyFont="1" applyBorder="1" applyAlignment="1" applyProtection="1">
      <alignment horizontal="center"/>
    </xf>
    <xf numFmtId="4" fontId="19" fillId="0" borderId="63" xfId="0" applyNumberFormat="1" applyFont="1" applyBorder="1" applyAlignment="1" applyProtection="1">
      <alignment horizontal="center"/>
    </xf>
    <xf numFmtId="0" fontId="9" fillId="0" borderId="12" xfId="0" applyFont="1" applyBorder="1" applyAlignment="1" applyProtection="1">
      <alignment horizontal="left" vertical="center"/>
    </xf>
    <xf numFmtId="0" fontId="0" fillId="0" borderId="12" xfId="0" applyBorder="1" applyAlignment="1">
      <alignment horizontal="left"/>
    </xf>
    <xf numFmtId="0" fontId="21" fillId="4" borderId="8" xfId="0" applyFont="1" applyFill="1" applyBorder="1" applyAlignment="1" applyProtection="1">
      <alignment vertical="justify" wrapText="1"/>
    </xf>
    <xf numFmtId="0" fontId="21" fillId="4" borderId="1" xfId="0" applyFont="1" applyFill="1" applyBorder="1" applyAlignment="1" applyProtection="1">
      <alignment vertical="justify" wrapText="1"/>
    </xf>
    <xf numFmtId="0" fontId="0" fillId="0" borderId="1" xfId="0" applyBorder="1" applyAlignment="1"/>
    <xf numFmtId="167" fontId="1" fillId="5" borderId="30" xfId="0" applyNumberFormat="1" applyFont="1" applyFill="1" applyBorder="1" applyAlignment="1" applyProtection="1">
      <alignment horizontal="center"/>
      <protection locked="0"/>
    </xf>
    <xf numFmtId="167" fontId="1" fillId="5" borderId="31" xfId="0" applyNumberFormat="1" applyFont="1" applyFill="1" applyBorder="1" applyAlignment="1" applyProtection="1">
      <alignment horizontal="center"/>
      <protection locked="0"/>
    </xf>
    <xf numFmtId="167" fontId="1" fillId="5" borderId="28" xfId="0" applyNumberFormat="1" applyFont="1" applyFill="1" applyBorder="1" applyAlignment="1" applyProtection="1">
      <alignment horizontal="center"/>
      <protection locked="0"/>
    </xf>
    <xf numFmtId="167" fontId="1" fillId="5" borderId="29" xfId="0" applyNumberFormat="1" applyFont="1" applyFill="1" applyBorder="1" applyAlignment="1" applyProtection="1">
      <alignment horizontal="center"/>
      <protection locked="0"/>
    </xf>
    <xf numFmtId="167" fontId="1" fillId="5" borderId="26" xfId="0" applyNumberFormat="1" applyFont="1" applyFill="1" applyBorder="1" applyAlignment="1" applyProtection="1">
      <alignment horizontal="center"/>
      <protection locked="0"/>
    </xf>
    <xf numFmtId="167" fontId="1" fillId="5" borderId="27" xfId="0" applyNumberFormat="1" applyFont="1" applyFill="1" applyBorder="1" applyAlignment="1" applyProtection="1">
      <alignment horizontal="center"/>
      <protection locked="0"/>
    </xf>
    <xf numFmtId="3" fontId="45" fillId="0" borderId="3" xfId="0" applyNumberFormat="1" applyFont="1" applyBorder="1" applyAlignment="1" applyProtection="1">
      <alignment horizontal="center" vertical="center" wrapText="1"/>
    </xf>
    <xf numFmtId="0" fontId="45" fillId="0" borderId="3" xfId="0" quotePrefix="1" applyFont="1" applyBorder="1" applyAlignment="1" applyProtection="1">
      <alignment horizontal="center" vertical="center"/>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0" fillId="0" borderId="48" xfId="0" applyBorder="1" applyAlignment="1">
      <alignment horizontal="left" vertical="top" wrapText="1"/>
    </xf>
    <xf numFmtId="0" fontId="0" fillId="0" borderId="45" xfId="0" applyBorder="1" applyAlignment="1">
      <alignment horizontal="left" vertical="top"/>
    </xf>
    <xf numFmtId="0" fontId="0" fillId="0" borderId="2" xfId="0" applyBorder="1" applyAlignment="1">
      <alignment vertical="top"/>
    </xf>
    <xf numFmtId="0" fontId="0" fillId="0" borderId="46" xfId="0" applyBorder="1" applyAlignment="1">
      <alignment vertical="top"/>
    </xf>
    <xf numFmtId="0" fontId="41" fillId="0" borderId="0" xfId="1" quotePrefix="1" applyFont="1" applyBorder="1" applyAlignment="1" applyProtection="1">
      <alignment vertical="center" wrapText="1"/>
    </xf>
    <xf numFmtId="0" fontId="41" fillId="0" borderId="0" xfId="1" applyFont="1" applyBorder="1" applyAlignment="1" applyProtection="1">
      <alignment vertical="center" wrapText="1"/>
    </xf>
    <xf numFmtId="0" fontId="41" fillId="0" borderId="42" xfId="1" applyFont="1" applyBorder="1" applyAlignment="1" applyProtection="1">
      <alignment vertical="center" wrapText="1"/>
    </xf>
    <xf numFmtId="0" fontId="37" fillId="4" borderId="24" xfId="0" applyFont="1" applyFill="1" applyBorder="1" applyAlignment="1">
      <alignment horizontal="center" vertical="center" wrapText="1"/>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left" vertical="top"/>
    </xf>
    <xf numFmtId="0" fontId="0" fillId="4" borderId="2" xfId="0" applyFill="1" applyBorder="1" applyAlignment="1">
      <alignment vertical="top"/>
    </xf>
    <xf numFmtId="0" fontId="0" fillId="4" borderId="46" xfId="0" applyFill="1" applyBorder="1" applyAlignment="1">
      <alignment vertical="top"/>
    </xf>
    <xf numFmtId="0" fontId="0" fillId="0" borderId="0" xfId="0" applyBorder="1" applyAlignment="1">
      <alignment vertical="top" wrapText="1"/>
    </xf>
    <xf numFmtId="0" fontId="0" fillId="0" borderId="42" xfId="0" applyBorder="1" applyAlignment="1">
      <alignment vertical="top" wrapText="1"/>
    </xf>
    <xf numFmtId="0" fontId="0" fillId="4" borderId="0" xfId="0" applyFill="1" applyBorder="1" applyAlignment="1">
      <alignment vertical="top" wrapText="1"/>
    </xf>
    <xf numFmtId="0" fontId="0" fillId="4" borderId="42" xfId="0" applyFill="1" applyBorder="1" applyAlignment="1">
      <alignment vertical="top" wrapText="1"/>
    </xf>
    <xf numFmtId="0" fontId="0" fillId="4" borderId="0" xfId="0" applyFill="1" applyBorder="1" applyAlignment="1">
      <alignment horizontal="left" vertical="top" wrapText="1"/>
    </xf>
    <xf numFmtId="0" fontId="0" fillId="0" borderId="0" xfId="0" applyAlignment="1">
      <alignment horizontal="left" vertical="top" wrapText="1"/>
    </xf>
    <xf numFmtId="0" fontId="0" fillId="0" borderId="42" xfId="0" applyBorder="1" applyAlignment="1">
      <alignment horizontal="left" vertical="top" wrapText="1"/>
    </xf>
  </cellXfs>
  <cellStyles count="3">
    <cellStyle name="Komma" xfId="2" builtinId="3"/>
    <cellStyle name="Link" xfId="1" builtinId="8"/>
    <cellStyle name="Standard" xfId="0" builtinId="0"/>
  </cellStyles>
  <dxfs count="2">
    <dxf>
      <font>
        <color rgb="FFFF0000"/>
      </font>
    </dxf>
    <dxf>
      <font>
        <color rgb="FFFF0000"/>
      </font>
    </dxf>
  </dxfs>
  <tableStyles count="0" defaultTableStyle="TableStyleMedium9" defaultPivotStyle="PivotStyleLight16"/>
  <colors>
    <mruColors>
      <color rgb="FFE5FFE5"/>
      <color rgb="FFCCFFCC"/>
      <color rgb="FF0066FF"/>
      <color rgb="FFF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lwl.org/spur-download/rahmenvertrag/Anlage_U_06_07_VV_ABW_Umstellung_LWL.docx" TargetMode="External"/><Relationship Id="rId2" Type="http://schemas.openxmlformats.org/officeDocument/2006/relationships/hyperlink" Target="http://www.lwl.org/spur-download/rahmenvertrag/Anlage_U_06_05_LV_ABW_Umstellung.docx" TargetMode="External"/><Relationship Id="rId1" Type="http://schemas.openxmlformats.org/officeDocument/2006/relationships/hyperlink" Target="http://www.lwl.org/spur-download/rahmenvertrag/0-2_LRV_SGBIX_Gesamttext.pdf" TargetMode="External"/><Relationship Id="rId6" Type="http://schemas.openxmlformats.org/officeDocument/2006/relationships/printerSettings" Target="../printerSettings/printerSettings3.bin"/><Relationship Id="rId5" Type="http://schemas.openxmlformats.org/officeDocument/2006/relationships/hyperlink" Target="https://www.lwl.org/spur-download/pdf/2012-12-18GemeinsamesRundschLAG-FWuLWL_1.pdf" TargetMode="External"/><Relationship Id="rId4" Type="http://schemas.openxmlformats.org/officeDocument/2006/relationships/hyperlink" Target="https://www.lwl.org/spur-download/pdf/rundschreiben_4_2012_a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opLeftCell="B40" zoomScaleNormal="100" workbookViewId="0">
      <selection activeCell="F10" sqref="F10"/>
    </sheetView>
  </sheetViews>
  <sheetFormatPr baseColWidth="10" defaultColWidth="11.25" defaultRowHeight="14.25" x14ac:dyDescent="0.2"/>
  <cols>
    <col min="1" max="1" width="3.75" style="1" hidden="1" customWidth="1"/>
    <col min="2" max="2" width="4.5" style="3" customWidth="1"/>
    <col min="3" max="3" width="13.25" style="3" customWidth="1"/>
    <col min="4" max="4" width="10.75" style="3" customWidth="1"/>
    <col min="5" max="5" width="8.25" style="3" customWidth="1"/>
    <col min="6" max="6" width="10.75" style="3" customWidth="1"/>
    <col min="7" max="7" width="8.25" style="3" customWidth="1"/>
    <col min="8" max="8" width="10.75" style="3" customWidth="1"/>
    <col min="9" max="9" width="5.25" style="3" customWidth="1"/>
    <col min="10" max="10" width="12.75" style="3" customWidth="1"/>
    <col min="11" max="11" width="0.75" style="3" customWidth="1"/>
    <col min="12" max="12" width="1.125" style="3" customWidth="1"/>
    <col min="13" max="16384" width="11.25" style="3"/>
  </cols>
  <sheetData>
    <row r="1" spans="1:12" s="4" customFormat="1" ht="19.899999999999999" customHeight="1" x14ac:dyDescent="0.2">
      <c r="A1" s="202" t="s">
        <v>10</v>
      </c>
      <c r="B1" s="111"/>
      <c r="C1" s="111"/>
      <c r="D1" s="111"/>
      <c r="E1" s="111"/>
      <c r="F1" s="14" t="s">
        <v>18</v>
      </c>
      <c r="G1" s="15"/>
      <c r="H1" s="209" t="s">
        <v>84</v>
      </c>
      <c r="I1" s="210"/>
      <c r="J1" s="210"/>
      <c r="K1" s="210"/>
      <c r="L1" s="5"/>
    </row>
    <row r="2" spans="1:12" ht="15" customHeight="1" x14ac:dyDescent="0.3">
      <c r="A2" s="203"/>
      <c r="B2" s="112" t="s">
        <v>17</v>
      </c>
      <c r="C2" s="16"/>
      <c r="D2" s="16"/>
      <c r="E2" s="16"/>
      <c r="F2" s="17" t="s">
        <v>0</v>
      </c>
      <c r="G2" s="17"/>
      <c r="H2" s="204"/>
      <c r="I2" s="205"/>
      <c r="J2" s="205"/>
      <c r="K2" s="206"/>
      <c r="L2" s="2"/>
    </row>
    <row r="3" spans="1:12" ht="15" customHeight="1" x14ac:dyDescent="0.2">
      <c r="A3" s="203"/>
      <c r="B3" s="16" t="s">
        <v>15</v>
      </c>
      <c r="C3" s="16"/>
      <c r="D3" s="16"/>
      <c r="E3" s="16"/>
      <c r="F3" s="18" t="s">
        <v>2</v>
      </c>
      <c r="G3" s="18"/>
      <c r="H3" s="207"/>
      <c r="I3" s="207"/>
      <c r="J3" s="207"/>
      <c r="K3" s="207"/>
      <c r="L3" s="2"/>
    </row>
    <row r="4" spans="1:12" ht="15" customHeight="1" x14ac:dyDescent="0.2">
      <c r="A4" s="203"/>
      <c r="B4" s="16" t="s">
        <v>16</v>
      </c>
      <c r="C4" s="16"/>
      <c r="D4" s="16"/>
      <c r="E4" s="16"/>
      <c r="F4" s="18" t="s">
        <v>1</v>
      </c>
      <c r="G4" s="18"/>
      <c r="H4" s="207"/>
      <c r="I4" s="207"/>
      <c r="J4" s="207"/>
      <c r="K4" s="207"/>
      <c r="L4" s="2"/>
    </row>
    <row r="5" spans="1:12" ht="15" customHeight="1" x14ac:dyDescent="0.2">
      <c r="A5" s="203"/>
      <c r="B5" s="16"/>
      <c r="C5" s="16"/>
      <c r="D5" s="16"/>
      <c r="E5" s="16"/>
      <c r="F5" s="19" t="s">
        <v>14</v>
      </c>
      <c r="G5" s="19"/>
      <c r="H5" s="208"/>
      <c r="I5" s="208"/>
      <c r="J5" s="208"/>
      <c r="K5" s="208"/>
      <c r="L5" s="2"/>
    </row>
    <row r="6" spans="1:12" ht="15" customHeight="1" x14ac:dyDescent="0.2">
      <c r="A6" s="203"/>
      <c r="B6" s="16"/>
      <c r="C6" s="16"/>
      <c r="D6" s="16"/>
      <c r="E6" s="16"/>
      <c r="F6" s="106" t="s">
        <v>42</v>
      </c>
      <c r="G6" s="17"/>
      <c r="H6" s="207"/>
      <c r="I6" s="207"/>
      <c r="J6" s="207"/>
      <c r="K6" s="207"/>
      <c r="L6" s="2"/>
    </row>
    <row r="7" spans="1:12" ht="15" customHeight="1" x14ac:dyDescent="0.3">
      <c r="A7" s="12"/>
      <c r="B7" s="22"/>
      <c r="C7" s="22"/>
      <c r="D7" s="22"/>
      <c r="E7" s="22"/>
      <c r="F7" s="17"/>
      <c r="G7" s="17"/>
      <c r="H7" s="20"/>
      <c r="I7" s="20"/>
      <c r="J7" s="20"/>
      <c r="K7" s="21"/>
      <c r="L7" s="2"/>
    </row>
    <row r="8" spans="1:12" ht="15" customHeight="1" x14ac:dyDescent="0.3">
      <c r="A8" s="12"/>
      <c r="B8" s="22"/>
      <c r="C8" s="22"/>
      <c r="D8" s="22"/>
      <c r="E8" s="22"/>
      <c r="F8" s="17"/>
      <c r="G8" s="17"/>
      <c r="H8" s="20"/>
      <c r="I8" s="20"/>
      <c r="J8" s="20"/>
      <c r="K8" s="21"/>
      <c r="L8" s="2"/>
    </row>
    <row r="9" spans="1:12" ht="15" customHeight="1" x14ac:dyDescent="0.3">
      <c r="A9" s="12"/>
      <c r="B9" s="23"/>
      <c r="C9" s="98"/>
      <c r="D9" s="98"/>
      <c r="E9" s="98"/>
      <c r="F9" s="17"/>
      <c r="G9" s="17"/>
      <c r="H9" s="20"/>
      <c r="I9" s="20"/>
      <c r="J9" s="20"/>
      <c r="K9" s="21"/>
      <c r="L9" s="2"/>
    </row>
    <row r="10" spans="1:12" ht="15" customHeight="1" x14ac:dyDescent="0.3">
      <c r="A10" s="12"/>
      <c r="B10" s="23" t="s">
        <v>3</v>
      </c>
      <c r="C10" s="23"/>
      <c r="D10" s="23"/>
      <c r="E10" s="23"/>
      <c r="F10" s="24"/>
      <c r="G10" s="24"/>
      <c r="H10" s="25"/>
      <c r="I10" s="25"/>
      <c r="J10" s="25"/>
      <c r="K10" s="21"/>
      <c r="L10" s="2"/>
    </row>
    <row r="11" spans="1:12" ht="15" customHeight="1" x14ac:dyDescent="0.3">
      <c r="A11" s="12"/>
      <c r="B11" s="23" t="s">
        <v>34</v>
      </c>
      <c r="C11" s="23"/>
      <c r="D11" s="23"/>
      <c r="E11" s="23"/>
      <c r="F11" s="24"/>
      <c r="G11" s="24"/>
      <c r="H11" s="25"/>
      <c r="I11" s="25"/>
      <c r="J11" s="25"/>
      <c r="K11" s="21"/>
      <c r="L11" s="2"/>
    </row>
    <row r="12" spans="1:12" ht="15" customHeight="1" x14ac:dyDescent="0.3">
      <c r="A12" s="12"/>
      <c r="B12" s="23" t="s">
        <v>4</v>
      </c>
      <c r="C12" s="23"/>
      <c r="D12" s="23"/>
      <c r="E12" s="23"/>
      <c r="F12" s="24"/>
      <c r="G12" s="24"/>
      <c r="H12" s="25"/>
      <c r="I12" s="25"/>
      <c r="J12" s="25"/>
      <c r="K12" s="21"/>
      <c r="L12" s="2"/>
    </row>
    <row r="13" spans="1:12" ht="15" customHeight="1" x14ac:dyDescent="0.3">
      <c r="A13" s="12"/>
      <c r="C13" s="23"/>
      <c r="D13" s="23"/>
      <c r="E13" s="23"/>
      <c r="F13" s="24"/>
      <c r="G13" s="24"/>
      <c r="H13" s="25"/>
      <c r="I13" s="25"/>
      <c r="J13" s="25"/>
      <c r="K13" s="21"/>
      <c r="L13" s="2"/>
    </row>
    <row r="14" spans="1:12" ht="16.5" x14ac:dyDescent="0.3">
      <c r="A14" s="12"/>
      <c r="B14" s="23"/>
      <c r="C14" s="23"/>
      <c r="D14" s="23"/>
      <c r="E14" s="23"/>
      <c r="F14" s="24"/>
      <c r="G14" s="24"/>
      <c r="H14" s="25"/>
      <c r="I14" s="25"/>
      <c r="J14" s="25"/>
      <c r="K14" s="21"/>
      <c r="L14" s="2"/>
    </row>
    <row r="15" spans="1:12" ht="16.5" x14ac:dyDescent="0.3">
      <c r="A15" s="12"/>
      <c r="B15" s="23"/>
      <c r="C15" s="23"/>
      <c r="D15" s="23"/>
      <c r="E15" s="23"/>
      <c r="F15" s="24"/>
      <c r="G15" s="24"/>
      <c r="H15" s="25"/>
      <c r="I15" s="25"/>
      <c r="J15" s="25"/>
      <c r="K15" s="21"/>
      <c r="L15" s="2"/>
    </row>
    <row r="16" spans="1:12" ht="13.9" customHeight="1" x14ac:dyDescent="0.3">
      <c r="A16" s="12"/>
      <c r="B16" s="23"/>
      <c r="C16" s="23"/>
      <c r="D16" s="23"/>
      <c r="E16" s="23"/>
      <c r="F16" s="24"/>
      <c r="G16" s="24"/>
      <c r="H16" s="25"/>
      <c r="I16" s="25"/>
      <c r="J16" s="25"/>
      <c r="K16" s="21"/>
      <c r="L16" s="2"/>
    </row>
    <row r="17" spans="1:12" ht="17.25" x14ac:dyDescent="0.2">
      <c r="A17" s="12"/>
      <c r="B17" s="201" t="s">
        <v>68</v>
      </c>
      <c r="C17" s="201"/>
      <c r="D17" s="201"/>
      <c r="E17" s="201"/>
      <c r="F17" s="201"/>
      <c r="G17" s="201"/>
      <c r="H17" s="201"/>
      <c r="I17" s="201"/>
      <c r="J17" s="201"/>
      <c r="K17" s="136"/>
      <c r="L17" s="5"/>
    </row>
    <row r="18" spans="1:12" ht="17.25" x14ac:dyDescent="0.2">
      <c r="A18" s="12"/>
      <c r="B18" s="94" t="s">
        <v>19</v>
      </c>
      <c r="C18" s="18"/>
      <c r="D18" s="18"/>
      <c r="E18" s="18"/>
      <c r="F18" s="18"/>
      <c r="G18" s="18"/>
      <c r="H18" s="18"/>
      <c r="I18" s="18"/>
      <c r="J18" s="18"/>
      <c r="K18" s="18"/>
      <c r="L18" s="5"/>
    </row>
    <row r="19" spans="1:12" ht="17.25" x14ac:dyDescent="0.3">
      <c r="A19" s="12"/>
      <c r="B19" s="99"/>
      <c r="C19" s="23"/>
      <c r="D19" s="23"/>
      <c r="E19" s="23"/>
      <c r="F19" s="24"/>
      <c r="G19" s="24"/>
      <c r="H19" s="24"/>
      <c r="I19" s="24"/>
      <c r="J19" s="24"/>
      <c r="K19" s="23"/>
      <c r="L19" s="2"/>
    </row>
    <row r="20" spans="1:12" ht="19.899999999999999" customHeight="1" x14ac:dyDescent="0.3">
      <c r="A20" s="12"/>
      <c r="B20" s="26" t="s">
        <v>38</v>
      </c>
      <c r="C20" s="27"/>
      <c r="D20" s="27"/>
      <c r="E20" s="100"/>
      <c r="F20" s="100"/>
      <c r="G20" s="100"/>
      <c r="H20" s="100"/>
      <c r="I20" s="100"/>
      <c r="J20" s="100"/>
      <c r="K20" s="101"/>
      <c r="L20" s="2"/>
    </row>
    <row r="21" spans="1:12" ht="19.899999999999999" customHeight="1" x14ac:dyDescent="0.3">
      <c r="A21" s="12"/>
      <c r="B21" s="194" t="s">
        <v>67</v>
      </c>
      <c r="C21" s="195"/>
      <c r="D21" s="195"/>
      <c r="E21" s="195"/>
      <c r="F21" s="195"/>
      <c r="G21" s="195"/>
      <c r="H21" s="195"/>
      <c r="I21" s="195"/>
      <c r="J21" s="195"/>
      <c r="K21" s="28"/>
      <c r="L21" s="2"/>
    </row>
    <row r="22" spans="1:12" ht="16.899999999999999" customHeight="1" x14ac:dyDescent="0.3">
      <c r="A22" s="12"/>
      <c r="B22" s="29" t="s">
        <v>63</v>
      </c>
      <c r="C22" s="30"/>
      <c r="D22" s="30"/>
      <c r="E22" s="31"/>
      <c r="F22" s="31"/>
      <c r="G22" s="31"/>
      <c r="H22" s="31"/>
      <c r="I22" s="31"/>
      <c r="J22" s="104"/>
      <c r="K22" s="28"/>
      <c r="L22" s="2"/>
    </row>
    <row r="23" spans="1:12" s="4" customFormat="1" ht="19.899999999999999" customHeight="1" x14ac:dyDescent="0.2">
      <c r="A23" s="12"/>
      <c r="B23" s="32" t="s">
        <v>21</v>
      </c>
      <c r="C23" s="33"/>
      <c r="D23" s="196" t="s">
        <v>40</v>
      </c>
      <c r="E23" s="197"/>
      <c r="F23" s="33"/>
      <c r="G23" s="34" t="s">
        <v>8</v>
      </c>
      <c r="H23" s="35">
        <v>29221</v>
      </c>
      <c r="I23" s="33"/>
      <c r="J23" s="105"/>
      <c r="K23" s="36"/>
      <c r="L23" s="5"/>
    </row>
    <row r="24" spans="1:12" ht="16.899999999999999" customHeight="1" x14ac:dyDescent="0.3">
      <c r="A24" s="12"/>
      <c r="B24" s="37"/>
      <c r="C24" s="30"/>
      <c r="D24" s="38"/>
      <c r="E24" s="30"/>
      <c r="F24" s="31"/>
      <c r="G24" s="30"/>
      <c r="H24" s="30"/>
      <c r="I24" s="30"/>
      <c r="J24" s="104"/>
      <c r="K24" s="28"/>
      <c r="L24" s="2"/>
    </row>
    <row r="25" spans="1:12" s="4" customFormat="1" ht="19.899999999999999" customHeight="1" x14ac:dyDescent="0.2">
      <c r="A25" s="12"/>
      <c r="B25" s="32" t="s">
        <v>22</v>
      </c>
      <c r="C25" s="33"/>
      <c r="D25" s="33"/>
      <c r="E25" s="39" t="s">
        <v>5</v>
      </c>
      <c r="F25" s="35">
        <v>43252</v>
      </c>
      <c r="G25" s="39" t="s">
        <v>6</v>
      </c>
      <c r="H25" s="95">
        <v>44712</v>
      </c>
      <c r="I25" s="33"/>
      <c r="J25" s="105"/>
      <c r="K25" s="36"/>
      <c r="L25" s="5"/>
    </row>
    <row r="26" spans="1:12" ht="17.25" thickBot="1" x14ac:dyDescent="0.35">
      <c r="A26" s="12"/>
      <c r="B26" s="37"/>
      <c r="C26" s="30"/>
      <c r="D26" s="30"/>
      <c r="E26" s="30"/>
      <c r="F26" s="31"/>
      <c r="G26" s="30"/>
      <c r="H26" s="30"/>
      <c r="I26" s="30"/>
      <c r="J26" s="104"/>
      <c r="K26" s="28"/>
      <c r="L26" s="2"/>
    </row>
    <row r="27" spans="1:12" s="4" customFormat="1" ht="19.899999999999999" customHeight="1" thickBot="1" x14ac:dyDescent="0.35">
      <c r="A27" s="12"/>
      <c r="B27" s="32" t="s">
        <v>32</v>
      </c>
      <c r="C27" s="33"/>
      <c r="D27" s="33"/>
      <c r="E27" s="33"/>
      <c r="F27" s="33"/>
      <c r="G27" s="39"/>
      <c r="H27" s="30"/>
      <c r="I27" s="39"/>
      <c r="J27" s="150" t="str">
        <f>IF('Liste zum Antrag'!G60=0,"",'Liste zum Antrag'!G60)</f>
        <v/>
      </c>
      <c r="K27" s="36"/>
      <c r="L27" s="5"/>
    </row>
    <row r="28" spans="1:12" ht="10.15" customHeight="1" x14ac:dyDescent="0.3">
      <c r="A28" s="12"/>
      <c r="B28" s="40"/>
      <c r="C28" s="41"/>
      <c r="D28" s="41"/>
      <c r="E28" s="41"/>
      <c r="F28" s="41"/>
      <c r="G28" s="41"/>
      <c r="H28" s="41"/>
      <c r="I28" s="41"/>
      <c r="J28" s="41"/>
      <c r="K28" s="42"/>
      <c r="L28" s="2"/>
    </row>
    <row r="29" spans="1:12" ht="10.15" customHeight="1" x14ac:dyDescent="0.3">
      <c r="A29" s="12"/>
      <c r="B29" s="23"/>
      <c r="C29" s="23"/>
      <c r="D29" s="23"/>
      <c r="E29" s="23"/>
      <c r="F29" s="23"/>
      <c r="G29" s="23"/>
      <c r="H29" s="51"/>
      <c r="I29" s="51"/>
      <c r="J29" s="51"/>
      <c r="K29" s="23"/>
      <c r="L29" s="2"/>
    </row>
    <row r="30" spans="1:12" s="4" customFormat="1" ht="19.899999999999999" customHeight="1" x14ac:dyDescent="0.2">
      <c r="A30" s="96" t="s">
        <v>41</v>
      </c>
      <c r="B30" s="97" t="s">
        <v>41</v>
      </c>
      <c r="C30" s="18" t="s">
        <v>33</v>
      </c>
      <c r="D30" s="18"/>
      <c r="E30" s="18"/>
      <c r="F30" s="18"/>
      <c r="G30" s="43" t="str">
        <f>IF(AND(B30=A30,B32=A30),1,"")</f>
        <v/>
      </c>
      <c r="H30" s="35">
        <v>44089</v>
      </c>
      <c r="I30" s="17"/>
      <c r="J30" s="68"/>
      <c r="K30" s="17"/>
      <c r="L30" s="5"/>
    </row>
    <row r="31" spans="1:12" s="4" customFormat="1" ht="10.15" customHeight="1" x14ac:dyDescent="0.2">
      <c r="A31" s="13"/>
      <c r="B31" s="102"/>
      <c r="C31" s="18"/>
      <c r="D31" s="18"/>
      <c r="E31" s="18"/>
      <c r="F31" s="17"/>
      <c r="G31" s="17"/>
      <c r="H31" s="17"/>
      <c r="I31" s="17"/>
      <c r="J31" s="68"/>
      <c r="K31" s="17"/>
      <c r="L31" s="5"/>
    </row>
    <row r="32" spans="1:12" s="4" customFormat="1" ht="19.899999999999999" customHeight="1" x14ac:dyDescent="0.2">
      <c r="A32" s="5"/>
      <c r="B32" s="97"/>
      <c r="C32" s="18" t="s">
        <v>20</v>
      </c>
      <c r="D32" s="18"/>
      <c r="E32" s="17"/>
      <c r="F32" s="17"/>
      <c r="G32" s="44"/>
      <c r="H32" s="44" t="str">
        <f>IF(G30=1,"Fehlerfassung, 2 mal   X ","")</f>
        <v/>
      </c>
      <c r="I32" s="45"/>
      <c r="J32" s="17"/>
      <c r="K32" s="17"/>
      <c r="L32" s="5"/>
    </row>
    <row r="33" spans="1:12" ht="18.75" customHeight="1" x14ac:dyDescent="0.3">
      <c r="A33" s="12"/>
      <c r="B33" s="47"/>
      <c r="C33" s="46"/>
      <c r="D33" s="46"/>
      <c r="E33" s="46"/>
      <c r="F33" s="46"/>
      <c r="G33" s="46"/>
      <c r="H33" s="46"/>
      <c r="I33" s="46"/>
      <c r="J33" s="46"/>
      <c r="K33" s="23"/>
      <c r="L33" s="2"/>
    </row>
    <row r="34" spans="1:12" ht="69.599999999999994" customHeight="1" x14ac:dyDescent="0.3">
      <c r="A34" s="12"/>
      <c r="B34" s="199" t="s">
        <v>65</v>
      </c>
      <c r="C34" s="199"/>
      <c r="D34" s="199"/>
      <c r="E34" s="199"/>
      <c r="F34" s="199"/>
      <c r="G34" s="199"/>
      <c r="H34" s="199"/>
      <c r="I34" s="199"/>
      <c r="J34" s="199"/>
      <c r="K34" s="23"/>
      <c r="L34" s="2"/>
    </row>
    <row r="35" spans="1:12" ht="57" customHeight="1" x14ac:dyDescent="0.3">
      <c r="A35" s="12"/>
      <c r="B35" s="200" t="s">
        <v>81</v>
      </c>
      <c r="C35" s="200"/>
      <c r="D35" s="200"/>
      <c r="E35" s="200"/>
      <c r="F35" s="200"/>
      <c r="G35" s="200"/>
      <c r="H35" s="200"/>
      <c r="I35" s="200"/>
      <c r="J35" s="200"/>
      <c r="K35" s="23"/>
      <c r="L35" s="2"/>
    </row>
    <row r="36" spans="1:12" ht="34.15" customHeight="1" x14ac:dyDescent="0.3">
      <c r="A36" s="12"/>
      <c r="B36" s="198" t="s">
        <v>66</v>
      </c>
      <c r="C36" s="198"/>
      <c r="D36" s="198"/>
      <c r="E36" s="198"/>
      <c r="F36" s="198"/>
      <c r="G36" s="198"/>
      <c r="H36" s="198"/>
      <c r="I36" s="198"/>
      <c r="J36" s="198"/>
      <c r="K36" s="130"/>
      <c r="L36" s="2"/>
    </row>
    <row r="37" spans="1:12" ht="11.25" customHeight="1" x14ac:dyDescent="0.3">
      <c r="A37" s="12"/>
      <c r="B37" s="129"/>
      <c r="C37" s="129"/>
      <c r="D37" s="129"/>
      <c r="E37" s="129"/>
      <c r="F37" s="129"/>
      <c r="G37" s="129"/>
      <c r="H37" s="129"/>
      <c r="I37" s="129"/>
      <c r="J37" s="129"/>
      <c r="K37" s="130"/>
      <c r="L37" s="2"/>
    </row>
    <row r="38" spans="1:12" ht="16.5" x14ac:dyDescent="0.3">
      <c r="A38" s="12"/>
      <c r="B38" s="103" t="s">
        <v>60</v>
      </c>
      <c r="C38" s="103"/>
      <c r="D38" s="103"/>
      <c r="E38" s="103"/>
      <c r="F38" s="103"/>
      <c r="G38" s="103"/>
      <c r="H38" s="103"/>
      <c r="I38" s="103"/>
      <c r="J38" s="103"/>
      <c r="K38" s="130"/>
      <c r="L38" s="2"/>
    </row>
    <row r="39" spans="1:12" ht="16.5" x14ac:dyDescent="0.3">
      <c r="A39" s="12"/>
      <c r="B39" s="103" t="s">
        <v>61</v>
      </c>
      <c r="C39" s="103"/>
      <c r="D39" s="103"/>
      <c r="E39" s="103"/>
      <c r="F39" s="103"/>
      <c r="G39" s="103"/>
      <c r="H39" s="103"/>
      <c r="I39" s="103"/>
      <c r="J39" s="103"/>
      <c r="K39" s="130"/>
      <c r="L39" s="2"/>
    </row>
    <row r="40" spans="1:12" ht="16.5" x14ac:dyDescent="0.3">
      <c r="A40" s="12"/>
      <c r="B40" s="103"/>
      <c r="C40" s="103"/>
      <c r="D40" s="48"/>
      <c r="E40" s="48"/>
      <c r="F40" s="48"/>
      <c r="G40" s="103"/>
      <c r="H40" s="48"/>
      <c r="I40" s="48"/>
      <c r="J40" s="48"/>
      <c r="K40" s="23"/>
      <c r="L40" s="2"/>
    </row>
    <row r="41" spans="1:12" ht="16.5" x14ac:dyDescent="0.3">
      <c r="A41" s="12"/>
      <c r="B41" s="103" t="s">
        <v>36</v>
      </c>
      <c r="C41" s="17"/>
      <c r="D41" s="192" t="s">
        <v>39</v>
      </c>
      <c r="E41" s="193"/>
      <c r="F41" s="193"/>
      <c r="G41" s="107" t="s">
        <v>37</v>
      </c>
      <c r="H41" s="189" t="s">
        <v>59</v>
      </c>
      <c r="I41" s="190"/>
      <c r="J41" s="191"/>
      <c r="K41" s="23"/>
      <c r="L41" s="2"/>
    </row>
    <row r="42" spans="1:12" ht="16.5" x14ac:dyDescent="0.3">
      <c r="A42" s="12"/>
      <c r="B42" s="48"/>
      <c r="C42" s="20"/>
      <c r="D42" s="20"/>
      <c r="E42" s="20"/>
      <c r="F42" s="48"/>
      <c r="G42" s="20"/>
      <c r="H42" s="20"/>
      <c r="I42" s="20"/>
      <c r="J42" s="20"/>
      <c r="K42" s="23"/>
      <c r="L42" s="2"/>
    </row>
    <row r="43" spans="1:12" ht="16.5" x14ac:dyDescent="0.3">
      <c r="A43" s="12"/>
      <c r="B43" s="48"/>
      <c r="C43" s="20"/>
      <c r="D43" s="20"/>
      <c r="E43" s="20"/>
      <c r="F43" s="48"/>
      <c r="G43" s="20"/>
      <c r="H43" s="20"/>
      <c r="I43" s="20"/>
      <c r="J43" s="20"/>
      <c r="K43" s="23"/>
      <c r="L43" s="2"/>
    </row>
    <row r="44" spans="1:12" ht="16.5" x14ac:dyDescent="0.3">
      <c r="A44" s="12"/>
      <c r="B44" s="48"/>
      <c r="C44" s="20"/>
      <c r="D44" s="20"/>
      <c r="E44" s="20"/>
      <c r="F44" s="20"/>
      <c r="G44" s="20"/>
      <c r="H44" s="20"/>
      <c r="I44" s="20"/>
      <c r="J44" s="20"/>
      <c r="K44" s="23"/>
      <c r="L44" s="2"/>
    </row>
    <row r="45" spans="1:12" ht="16.5" x14ac:dyDescent="0.3">
      <c r="A45" s="12"/>
      <c r="B45" s="49"/>
      <c r="C45" s="49"/>
      <c r="D45" s="49"/>
      <c r="E45" s="49"/>
      <c r="F45" s="49"/>
      <c r="G45" s="49"/>
      <c r="H45" s="49"/>
      <c r="I45" s="49"/>
      <c r="J45" s="49"/>
      <c r="K45" s="23"/>
      <c r="L45" s="2"/>
    </row>
    <row r="46" spans="1:12" ht="16.5" x14ac:dyDescent="0.3">
      <c r="A46" s="12"/>
      <c r="B46" s="50" t="s">
        <v>26</v>
      </c>
      <c r="C46" s="51"/>
      <c r="D46" s="51"/>
      <c r="E46" s="51"/>
      <c r="F46" s="51"/>
      <c r="G46" s="51"/>
      <c r="H46" s="51"/>
      <c r="I46" s="51"/>
      <c r="J46" s="51"/>
      <c r="K46" s="23"/>
      <c r="L46" s="2"/>
    </row>
  </sheetData>
  <sheetProtection sheet="1" objects="1" scenarios="1"/>
  <mergeCells count="15">
    <mergeCell ref="B17:J17"/>
    <mergeCell ref="A1:A6"/>
    <mergeCell ref="H2:K2"/>
    <mergeCell ref="H3:K3"/>
    <mergeCell ref="H4:K4"/>
    <mergeCell ref="H5:K5"/>
    <mergeCell ref="H1:K1"/>
    <mergeCell ref="H6:K6"/>
    <mergeCell ref="H41:J41"/>
    <mergeCell ref="D41:F41"/>
    <mergeCell ref="B21:J21"/>
    <mergeCell ref="D23:E23"/>
    <mergeCell ref="B36:J36"/>
    <mergeCell ref="B34:J34"/>
    <mergeCell ref="B35:J35"/>
  </mergeCells>
  <conditionalFormatting sqref="B30">
    <cfRule type="expression" dxfId="1" priority="3">
      <formula>$B$30=$I$32</formula>
    </cfRule>
  </conditionalFormatting>
  <dataValidations count="1">
    <dataValidation type="list" allowBlank="1" showInputMessage="1" showErrorMessage="1" sqref="B30 B32">
      <formula1>$A$30:$A$31</formula1>
    </dataValidation>
  </dataValidations>
  <pageMargins left="0.94488188976377963" right="0.27559055118110237" top="0.39370078740157483" bottom="0.27559055118110237" header="0.31496062992125984" footer="0.15748031496062992"/>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zoomScale="80" zoomScaleNormal="80" workbookViewId="0">
      <selection activeCell="G10" sqref="G10:J10"/>
    </sheetView>
  </sheetViews>
  <sheetFormatPr baseColWidth="10" defaultColWidth="11.25" defaultRowHeight="14.25" x14ac:dyDescent="0.2"/>
  <cols>
    <col min="1" max="1" width="5.5" style="6" customWidth="1"/>
    <col min="2" max="2" width="2.25" style="3" customWidth="1"/>
    <col min="3" max="3" width="13.625" style="3" customWidth="1"/>
    <col min="4" max="4" width="11.25" style="3" customWidth="1"/>
    <col min="5" max="5" width="10.25" style="3" customWidth="1"/>
    <col min="6" max="6" width="5.125" style="3" customWidth="1"/>
    <col min="7" max="7" width="11.125" style="11" customWidth="1"/>
    <col min="8" max="8" width="13.375" style="3" customWidth="1"/>
    <col min="9" max="9" width="14.875" style="3" customWidth="1"/>
    <col min="10" max="10" width="14.75" style="3" customWidth="1"/>
    <col min="11" max="11" width="16.375" style="3" customWidth="1"/>
    <col min="12" max="16384" width="11.25" style="3"/>
  </cols>
  <sheetData>
    <row r="1" spans="1:11" s="4" customFormat="1" ht="18" customHeight="1" x14ac:dyDescent="0.2">
      <c r="A1" s="108" t="s">
        <v>35</v>
      </c>
      <c r="B1" s="109"/>
      <c r="C1" s="109"/>
      <c r="D1" s="53" t="str">
        <f>Antrag!B21</f>
        <v>Hans Sondermann, Wohnstraße 1, 51515 Musterort</v>
      </c>
      <c r="E1" s="109"/>
      <c r="F1" s="149"/>
      <c r="G1" s="54"/>
      <c r="H1" s="149"/>
      <c r="I1" s="216" t="str">
        <f>"Az LWL:  "&amp;Antrag!D23</f>
        <v>Az LWL:  11111111</v>
      </c>
      <c r="J1" s="217"/>
      <c r="K1" s="177"/>
    </row>
    <row r="2" spans="1:11" s="4" customFormat="1" ht="18" customHeight="1" x14ac:dyDescent="0.2">
      <c r="A2" s="55" t="s">
        <v>7</v>
      </c>
      <c r="B2" s="19"/>
      <c r="C2" s="110"/>
      <c r="D2" s="57" t="s">
        <v>23</v>
      </c>
      <c r="E2" s="56">
        <f>IF(Antrag!F25=0,"",Antrag!F25)</f>
        <v>43252</v>
      </c>
      <c r="F2" s="57" t="s">
        <v>6</v>
      </c>
      <c r="G2" s="56">
        <f>IF(Antrag!H25=0,"",Antrag!H25)</f>
        <v>44712</v>
      </c>
      <c r="H2" s="19"/>
      <c r="I2" s="19"/>
      <c r="J2" s="19"/>
      <c r="K2" s="176"/>
    </row>
    <row r="3" spans="1:11" ht="7.15" customHeight="1" x14ac:dyDescent="0.3">
      <c r="A3" s="58"/>
      <c r="B3" s="59"/>
      <c r="C3" s="59"/>
      <c r="D3" s="60" t="s">
        <v>27</v>
      </c>
      <c r="E3" s="134">
        <f>IF(Antrag!H30&lt;&gt;Antrag!H25,Antrag!H30,"")</f>
        <v>44089</v>
      </c>
      <c r="F3" s="61" t="s">
        <v>31</v>
      </c>
      <c r="G3" s="135">
        <f>IF(AND(G2&gt;0,E3&gt;0),MIN(G2,E3),G2)</f>
        <v>44089</v>
      </c>
      <c r="H3" s="23"/>
      <c r="I3" s="23"/>
      <c r="J3" s="23"/>
    </row>
    <row r="4" spans="1:11" ht="16.5" x14ac:dyDescent="0.3">
      <c r="A4" s="62" t="s">
        <v>28</v>
      </c>
      <c r="B4" s="62"/>
      <c r="C4" s="23"/>
      <c r="D4" s="23"/>
      <c r="E4" s="23"/>
      <c r="F4" s="23"/>
      <c r="G4" s="52"/>
      <c r="H4" s="23"/>
      <c r="I4" s="23"/>
      <c r="J4" s="23"/>
    </row>
    <row r="5" spans="1:11" ht="16.5" x14ac:dyDescent="0.3">
      <c r="A5" s="144" t="s">
        <v>79</v>
      </c>
      <c r="B5" s="145"/>
      <c r="C5" s="145" t="s">
        <v>82</v>
      </c>
      <c r="D5" s="146"/>
      <c r="E5" s="146"/>
      <c r="F5" s="146"/>
      <c r="G5" s="147"/>
      <c r="H5" s="146"/>
      <c r="I5" s="146"/>
      <c r="J5" s="146"/>
      <c r="K5" s="178"/>
    </row>
    <row r="6" spans="1:11" ht="7.15" customHeight="1" x14ac:dyDescent="0.3">
      <c r="A6" s="63"/>
      <c r="B6" s="30"/>
      <c r="C6" s="30"/>
      <c r="D6" s="30"/>
      <c r="E6" s="30"/>
      <c r="F6" s="30"/>
      <c r="G6" s="64"/>
      <c r="H6" s="30"/>
      <c r="I6" s="30"/>
      <c r="J6" s="30"/>
    </row>
    <row r="7" spans="1:11" s="4" customFormat="1" ht="90.6" customHeight="1" x14ac:dyDescent="0.2">
      <c r="A7" s="218" t="s">
        <v>88</v>
      </c>
      <c r="B7" s="219"/>
      <c r="C7" s="219"/>
      <c r="D7" s="219"/>
      <c r="E7" s="219"/>
      <c r="F7" s="219"/>
      <c r="G7" s="219"/>
      <c r="H7" s="219"/>
      <c r="I7" s="219"/>
      <c r="J7" s="219"/>
      <c r="K7" s="220"/>
    </row>
    <row r="8" spans="1:11" s="4" customFormat="1" ht="66" customHeight="1" thickBot="1" x14ac:dyDescent="0.25">
      <c r="A8" s="187" t="s">
        <v>24</v>
      </c>
      <c r="B8" s="151"/>
      <c r="C8" s="188" t="s">
        <v>95</v>
      </c>
      <c r="D8" s="65" t="s">
        <v>11</v>
      </c>
      <c r="E8" s="66" t="s">
        <v>12</v>
      </c>
      <c r="F8" s="152"/>
      <c r="G8" s="67" t="s">
        <v>86</v>
      </c>
      <c r="H8" s="67" t="s">
        <v>87</v>
      </c>
      <c r="I8" s="182" t="s">
        <v>94</v>
      </c>
      <c r="J8" s="67" t="s">
        <v>77</v>
      </c>
      <c r="K8" s="175"/>
    </row>
    <row r="9" spans="1:11" ht="16.5" x14ac:dyDescent="0.3">
      <c r="A9" s="69">
        <f>IF(D9&lt;&gt;"",1,"")</f>
        <v>1</v>
      </c>
      <c r="B9" s="30"/>
      <c r="C9" s="70">
        <f t="shared" ref="C9:C44" si="0">IF(A9="","",IF(D9&lt;=EOMONTH($D$53,0),1,
IF(D9&lt;=EOMONTH($D$54,0),2,
IF(D9&lt;=EOMONTH($D$55,0),3,
IF(D9&lt;=EOMONTH($D$56,0),4,
IF(D9&lt;=EOMONTH($D$57,0),5,
IF(D9&lt;=EOMONTH($D$58,0),6,
IF(D9&lt;=EOMONTH($D$59,0),7,""))))))))</f>
        <v>1</v>
      </c>
      <c r="D9" s="71">
        <f>IF(E2="","",EOMONTH(E2,0))</f>
        <v>43281</v>
      </c>
      <c r="E9" s="72">
        <f>IF(D9="","",YEAR(D9))</f>
        <v>2018</v>
      </c>
      <c r="F9" s="30"/>
      <c r="G9" s="73"/>
      <c r="H9" s="73"/>
      <c r="I9" s="183"/>
      <c r="J9" s="74">
        <f t="shared" ref="J9:J44" si="1">IF(G9&gt;0,ROUND((G9+H9)/60,2),0)</f>
        <v>0</v>
      </c>
      <c r="K9" s="179"/>
    </row>
    <row r="10" spans="1:11" ht="16.5" x14ac:dyDescent="0.3">
      <c r="A10" s="69">
        <f t="shared" ref="A10:A44" si="2">IF(D10&lt;&gt;"",1+A9,"")</f>
        <v>2</v>
      </c>
      <c r="B10" s="30"/>
      <c r="C10" s="70">
        <f t="shared" si="0"/>
        <v>1</v>
      </c>
      <c r="D10" s="71">
        <f t="shared" ref="D10:D44" si="3">IF(D9="","",IF((EOMONTH((D9+1),0))&lt;=EOMONTH($G$3,0),EOMONTH((D9+1),0),""))</f>
        <v>43312</v>
      </c>
      <c r="E10" s="72">
        <f t="shared" ref="E10:E44" si="4">IF(D10="","",YEAR(D10))</f>
        <v>2018</v>
      </c>
      <c r="F10" s="30"/>
      <c r="G10" s="75"/>
      <c r="H10" s="75"/>
      <c r="I10" s="184"/>
      <c r="J10" s="74"/>
      <c r="K10" s="179"/>
    </row>
    <row r="11" spans="1:11" ht="16.5" x14ac:dyDescent="0.3">
      <c r="A11" s="69">
        <f t="shared" si="2"/>
        <v>3</v>
      </c>
      <c r="B11" s="30"/>
      <c r="C11" s="70">
        <f t="shared" si="0"/>
        <v>1</v>
      </c>
      <c r="D11" s="71">
        <f t="shared" si="3"/>
        <v>43343</v>
      </c>
      <c r="E11" s="72">
        <f t="shared" si="4"/>
        <v>2018</v>
      </c>
      <c r="F11" s="30"/>
      <c r="G11" s="75"/>
      <c r="H11" s="75"/>
      <c r="I11" s="184"/>
      <c r="J11" s="74">
        <f t="shared" si="1"/>
        <v>0</v>
      </c>
      <c r="K11" s="179"/>
    </row>
    <row r="12" spans="1:11" ht="16.5" x14ac:dyDescent="0.3">
      <c r="A12" s="69">
        <f t="shared" si="2"/>
        <v>4</v>
      </c>
      <c r="B12" s="30"/>
      <c r="C12" s="70">
        <f t="shared" si="0"/>
        <v>1</v>
      </c>
      <c r="D12" s="71">
        <f t="shared" si="3"/>
        <v>43373</v>
      </c>
      <c r="E12" s="72">
        <f t="shared" si="4"/>
        <v>2018</v>
      </c>
      <c r="F12" s="30"/>
      <c r="G12" s="75"/>
      <c r="H12" s="75"/>
      <c r="I12" s="184"/>
      <c r="J12" s="74">
        <f t="shared" si="1"/>
        <v>0</v>
      </c>
      <c r="K12" s="179"/>
    </row>
    <row r="13" spans="1:11" ht="16.5" x14ac:dyDescent="0.3">
      <c r="A13" s="69">
        <f t="shared" si="2"/>
        <v>5</v>
      </c>
      <c r="B13" s="30"/>
      <c r="C13" s="70">
        <f t="shared" si="0"/>
        <v>1</v>
      </c>
      <c r="D13" s="71">
        <f t="shared" si="3"/>
        <v>43404</v>
      </c>
      <c r="E13" s="72">
        <f t="shared" si="4"/>
        <v>2018</v>
      </c>
      <c r="F13" s="30"/>
      <c r="G13" s="75"/>
      <c r="H13" s="75"/>
      <c r="I13" s="184"/>
      <c r="J13" s="74">
        <f t="shared" si="1"/>
        <v>0</v>
      </c>
      <c r="K13" s="179"/>
    </row>
    <row r="14" spans="1:11" ht="16.5" x14ac:dyDescent="0.3">
      <c r="A14" s="69">
        <f t="shared" si="2"/>
        <v>6</v>
      </c>
      <c r="B14" s="30"/>
      <c r="C14" s="70">
        <f t="shared" si="0"/>
        <v>1</v>
      </c>
      <c r="D14" s="71">
        <f t="shared" si="3"/>
        <v>43434</v>
      </c>
      <c r="E14" s="72">
        <f t="shared" si="4"/>
        <v>2018</v>
      </c>
      <c r="F14" s="30"/>
      <c r="G14" s="75"/>
      <c r="H14" s="75"/>
      <c r="I14" s="184"/>
      <c r="J14" s="74">
        <f t="shared" si="1"/>
        <v>0</v>
      </c>
      <c r="K14" s="179"/>
    </row>
    <row r="15" spans="1:11" ht="16.5" x14ac:dyDescent="0.3">
      <c r="A15" s="69">
        <f t="shared" si="2"/>
        <v>7</v>
      </c>
      <c r="B15" s="30"/>
      <c r="C15" s="70">
        <f t="shared" si="0"/>
        <v>1</v>
      </c>
      <c r="D15" s="71">
        <f t="shared" si="3"/>
        <v>43465</v>
      </c>
      <c r="E15" s="72">
        <f t="shared" si="4"/>
        <v>2018</v>
      </c>
      <c r="F15" s="30"/>
      <c r="G15" s="75"/>
      <c r="H15" s="75"/>
      <c r="I15" s="184"/>
      <c r="J15" s="74">
        <f t="shared" si="1"/>
        <v>0</v>
      </c>
      <c r="K15" s="179"/>
    </row>
    <row r="16" spans="1:11" ht="16.5" x14ac:dyDescent="0.3">
      <c r="A16" s="69">
        <f t="shared" si="2"/>
        <v>8</v>
      </c>
      <c r="B16" s="30"/>
      <c r="C16" s="70">
        <f t="shared" si="0"/>
        <v>1</v>
      </c>
      <c r="D16" s="71">
        <f t="shared" si="3"/>
        <v>43496</v>
      </c>
      <c r="E16" s="72">
        <f t="shared" si="4"/>
        <v>2019</v>
      </c>
      <c r="F16" s="30"/>
      <c r="G16" s="75"/>
      <c r="H16" s="75"/>
      <c r="I16" s="184"/>
      <c r="J16" s="74">
        <f t="shared" si="1"/>
        <v>0</v>
      </c>
      <c r="K16" s="179"/>
    </row>
    <row r="17" spans="1:11" ht="16.5" x14ac:dyDescent="0.3">
      <c r="A17" s="69">
        <f t="shared" si="2"/>
        <v>9</v>
      </c>
      <c r="B17" s="30"/>
      <c r="C17" s="70">
        <f t="shared" si="0"/>
        <v>1</v>
      </c>
      <c r="D17" s="71">
        <f t="shared" si="3"/>
        <v>43524</v>
      </c>
      <c r="E17" s="72">
        <f t="shared" si="4"/>
        <v>2019</v>
      </c>
      <c r="F17" s="30"/>
      <c r="G17" s="75"/>
      <c r="H17" s="75"/>
      <c r="I17" s="184"/>
      <c r="J17" s="74">
        <f t="shared" si="1"/>
        <v>0</v>
      </c>
      <c r="K17" s="179"/>
    </row>
    <row r="18" spans="1:11" ht="16.5" x14ac:dyDescent="0.3">
      <c r="A18" s="69">
        <f t="shared" si="2"/>
        <v>10</v>
      </c>
      <c r="B18" s="30"/>
      <c r="C18" s="70">
        <f t="shared" si="0"/>
        <v>1</v>
      </c>
      <c r="D18" s="71">
        <f t="shared" si="3"/>
        <v>43555</v>
      </c>
      <c r="E18" s="72">
        <f t="shared" si="4"/>
        <v>2019</v>
      </c>
      <c r="F18" s="30"/>
      <c r="G18" s="75"/>
      <c r="H18" s="75"/>
      <c r="I18" s="184"/>
      <c r="J18" s="74">
        <f t="shared" si="1"/>
        <v>0</v>
      </c>
      <c r="K18" s="179"/>
    </row>
    <row r="19" spans="1:11" ht="16.5" x14ac:dyDescent="0.3">
      <c r="A19" s="69">
        <f t="shared" si="2"/>
        <v>11</v>
      </c>
      <c r="B19" s="30"/>
      <c r="C19" s="70">
        <f t="shared" si="0"/>
        <v>2</v>
      </c>
      <c r="D19" s="71">
        <f t="shared" si="3"/>
        <v>43585</v>
      </c>
      <c r="E19" s="72">
        <f t="shared" si="4"/>
        <v>2019</v>
      </c>
      <c r="F19" s="30"/>
      <c r="G19" s="75"/>
      <c r="H19" s="75"/>
      <c r="I19" s="184"/>
      <c r="J19" s="74">
        <f t="shared" si="1"/>
        <v>0</v>
      </c>
      <c r="K19" s="179"/>
    </row>
    <row r="20" spans="1:11" ht="16.5" x14ac:dyDescent="0.3">
      <c r="A20" s="69">
        <f t="shared" si="2"/>
        <v>12</v>
      </c>
      <c r="B20" s="30"/>
      <c r="C20" s="70">
        <f t="shared" si="0"/>
        <v>2</v>
      </c>
      <c r="D20" s="71">
        <f t="shared" si="3"/>
        <v>43616</v>
      </c>
      <c r="E20" s="72">
        <f t="shared" si="4"/>
        <v>2019</v>
      </c>
      <c r="F20" s="30"/>
      <c r="G20" s="75"/>
      <c r="H20" s="75"/>
      <c r="I20" s="184"/>
      <c r="J20" s="74">
        <f t="shared" si="1"/>
        <v>0</v>
      </c>
      <c r="K20" s="179"/>
    </row>
    <row r="21" spans="1:11" ht="16.5" x14ac:dyDescent="0.3">
      <c r="A21" s="69">
        <f t="shared" si="2"/>
        <v>13</v>
      </c>
      <c r="B21" s="30"/>
      <c r="C21" s="70">
        <f t="shared" si="0"/>
        <v>2</v>
      </c>
      <c r="D21" s="71">
        <f t="shared" si="3"/>
        <v>43646</v>
      </c>
      <c r="E21" s="72">
        <f t="shared" si="4"/>
        <v>2019</v>
      </c>
      <c r="F21" s="30"/>
      <c r="G21" s="75"/>
      <c r="H21" s="75"/>
      <c r="I21" s="184"/>
      <c r="J21" s="74">
        <f t="shared" si="1"/>
        <v>0</v>
      </c>
      <c r="K21" s="179"/>
    </row>
    <row r="22" spans="1:11" ht="16.5" x14ac:dyDescent="0.3">
      <c r="A22" s="69">
        <f t="shared" si="2"/>
        <v>14</v>
      </c>
      <c r="B22" s="30"/>
      <c r="C22" s="70">
        <f t="shared" si="0"/>
        <v>2</v>
      </c>
      <c r="D22" s="71">
        <f t="shared" si="3"/>
        <v>43677</v>
      </c>
      <c r="E22" s="72">
        <f t="shared" si="4"/>
        <v>2019</v>
      </c>
      <c r="F22" s="30"/>
      <c r="G22" s="75"/>
      <c r="H22" s="75"/>
      <c r="I22" s="184"/>
      <c r="J22" s="74">
        <f t="shared" si="1"/>
        <v>0</v>
      </c>
      <c r="K22" s="179"/>
    </row>
    <row r="23" spans="1:11" ht="16.5" x14ac:dyDescent="0.3">
      <c r="A23" s="69">
        <f t="shared" si="2"/>
        <v>15</v>
      </c>
      <c r="B23" s="30"/>
      <c r="C23" s="70">
        <f t="shared" si="0"/>
        <v>2</v>
      </c>
      <c r="D23" s="71">
        <f t="shared" si="3"/>
        <v>43708</v>
      </c>
      <c r="E23" s="72">
        <f t="shared" si="4"/>
        <v>2019</v>
      </c>
      <c r="F23" s="30"/>
      <c r="G23" s="75"/>
      <c r="H23" s="75"/>
      <c r="I23" s="184"/>
      <c r="J23" s="74">
        <f t="shared" si="1"/>
        <v>0</v>
      </c>
      <c r="K23" s="179"/>
    </row>
    <row r="24" spans="1:11" ht="16.5" x14ac:dyDescent="0.3">
      <c r="A24" s="69">
        <f t="shared" si="2"/>
        <v>16</v>
      </c>
      <c r="B24" s="30"/>
      <c r="C24" s="70">
        <f t="shared" si="0"/>
        <v>2</v>
      </c>
      <c r="D24" s="71">
        <f t="shared" si="3"/>
        <v>43738</v>
      </c>
      <c r="E24" s="72">
        <f t="shared" si="4"/>
        <v>2019</v>
      </c>
      <c r="F24" s="30"/>
      <c r="G24" s="75"/>
      <c r="H24" s="75"/>
      <c r="I24" s="184"/>
      <c r="J24" s="74">
        <f t="shared" si="1"/>
        <v>0</v>
      </c>
      <c r="K24" s="179"/>
    </row>
    <row r="25" spans="1:11" ht="16.5" x14ac:dyDescent="0.3">
      <c r="A25" s="69">
        <f t="shared" si="2"/>
        <v>17</v>
      </c>
      <c r="B25" s="30"/>
      <c r="C25" s="70">
        <f t="shared" si="0"/>
        <v>2</v>
      </c>
      <c r="D25" s="71">
        <f t="shared" si="3"/>
        <v>43769</v>
      </c>
      <c r="E25" s="72">
        <f t="shared" si="4"/>
        <v>2019</v>
      </c>
      <c r="F25" s="30"/>
      <c r="G25" s="75"/>
      <c r="H25" s="75"/>
      <c r="I25" s="184"/>
      <c r="J25" s="74">
        <f t="shared" si="1"/>
        <v>0</v>
      </c>
      <c r="K25" s="179"/>
    </row>
    <row r="26" spans="1:11" ht="16.5" x14ac:dyDescent="0.3">
      <c r="A26" s="69">
        <f t="shared" si="2"/>
        <v>18</v>
      </c>
      <c r="B26" s="30"/>
      <c r="C26" s="70">
        <f t="shared" si="0"/>
        <v>2</v>
      </c>
      <c r="D26" s="71">
        <f t="shared" si="3"/>
        <v>43799</v>
      </c>
      <c r="E26" s="72">
        <f t="shared" si="4"/>
        <v>2019</v>
      </c>
      <c r="F26" s="30"/>
      <c r="G26" s="75"/>
      <c r="H26" s="75"/>
      <c r="I26" s="184"/>
      <c r="J26" s="74">
        <f t="shared" si="1"/>
        <v>0</v>
      </c>
      <c r="K26" s="179"/>
    </row>
    <row r="27" spans="1:11" ht="16.5" x14ac:dyDescent="0.3">
      <c r="A27" s="69">
        <f t="shared" si="2"/>
        <v>19</v>
      </c>
      <c r="B27" s="30"/>
      <c r="C27" s="70">
        <f t="shared" si="0"/>
        <v>2</v>
      </c>
      <c r="D27" s="71">
        <f t="shared" si="3"/>
        <v>43830</v>
      </c>
      <c r="E27" s="72">
        <f t="shared" si="4"/>
        <v>2019</v>
      </c>
      <c r="F27" s="30"/>
      <c r="G27" s="75"/>
      <c r="H27" s="75"/>
      <c r="I27" s="184"/>
      <c r="J27" s="74">
        <f t="shared" si="1"/>
        <v>0</v>
      </c>
      <c r="K27" s="179"/>
    </row>
    <row r="28" spans="1:11" ht="16.5" x14ac:dyDescent="0.3">
      <c r="A28" s="69">
        <f t="shared" si="2"/>
        <v>20</v>
      </c>
      <c r="B28" s="30"/>
      <c r="C28" s="70">
        <f t="shared" si="0"/>
        <v>2</v>
      </c>
      <c r="D28" s="71">
        <f t="shared" si="3"/>
        <v>43861</v>
      </c>
      <c r="E28" s="72">
        <f t="shared" si="4"/>
        <v>2020</v>
      </c>
      <c r="F28" s="30"/>
      <c r="G28" s="75"/>
      <c r="H28" s="75"/>
      <c r="I28" s="184"/>
      <c r="J28" s="74">
        <f t="shared" si="1"/>
        <v>0</v>
      </c>
      <c r="K28" s="179"/>
    </row>
    <row r="29" spans="1:11" ht="16.5" x14ac:dyDescent="0.3">
      <c r="A29" s="69">
        <f t="shared" si="2"/>
        <v>21</v>
      </c>
      <c r="B29" s="30"/>
      <c r="C29" s="70">
        <f t="shared" si="0"/>
        <v>2</v>
      </c>
      <c r="D29" s="71">
        <f t="shared" si="3"/>
        <v>43890</v>
      </c>
      <c r="E29" s="72">
        <f t="shared" si="4"/>
        <v>2020</v>
      </c>
      <c r="F29" s="30"/>
      <c r="G29" s="75"/>
      <c r="H29" s="75"/>
      <c r="I29" s="184"/>
      <c r="J29" s="74">
        <f t="shared" si="1"/>
        <v>0</v>
      </c>
      <c r="K29" s="179"/>
    </row>
    <row r="30" spans="1:11" ht="16.5" x14ac:dyDescent="0.3">
      <c r="A30" s="69">
        <f t="shared" si="2"/>
        <v>22</v>
      </c>
      <c r="B30" s="30"/>
      <c r="C30" s="70">
        <f t="shared" si="0"/>
        <v>3</v>
      </c>
      <c r="D30" s="71">
        <f t="shared" si="3"/>
        <v>43921</v>
      </c>
      <c r="E30" s="72">
        <f t="shared" si="4"/>
        <v>2020</v>
      </c>
      <c r="F30" s="30"/>
      <c r="G30" s="75"/>
      <c r="H30" s="75"/>
      <c r="I30" s="184"/>
      <c r="J30" s="74">
        <f t="shared" si="1"/>
        <v>0</v>
      </c>
      <c r="K30" s="179"/>
    </row>
    <row r="31" spans="1:11" ht="16.5" x14ac:dyDescent="0.3">
      <c r="A31" s="69">
        <f t="shared" si="2"/>
        <v>23</v>
      </c>
      <c r="B31" s="30"/>
      <c r="C31" s="70">
        <f t="shared" si="0"/>
        <v>3</v>
      </c>
      <c r="D31" s="71">
        <f t="shared" si="3"/>
        <v>43951</v>
      </c>
      <c r="E31" s="72">
        <f t="shared" si="4"/>
        <v>2020</v>
      </c>
      <c r="F31" s="30"/>
      <c r="G31" s="75"/>
      <c r="H31" s="75"/>
      <c r="I31" s="184"/>
      <c r="J31" s="74">
        <f t="shared" si="1"/>
        <v>0</v>
      </c>
      <c r="K31" s="179"/>
    </row>
    <row r="32" spans="1:11" ht="16.5" x14ac:dyDescent="0.3">
      <c r="A32" s="69">
        <f t="shared" si="2"/>
        <v>24</v>
      </c>
      <c r="B32" s="30"/>
      <c r="C32" s="70">
        <f t="shared" si="0"/>
        <v>3</v>
      </c>
      <c r="D32" s="71">
        <f t="shared" si="3"/>
        <v>43982</v>
      </c>
      <c r="E32" s="72">
        <f t="shared" si="4"/>
        <v>2020</v>
      </c>
      <c r="F32" s="30"/>
      <c r="G32" s="75"/>
      <c r="H32" s="75"/>
      <c r="I32" s="184"/>
      <c r="J32" s="74">
        <f t="shared" si="1"/>
        <v>0</v>
      </c>
      <c r="K32" s="179"/>
    </row>
    <row r="33" spans="1:11" ht="16.5" x14ac:dyDescent="0.3">
      <c r="A33" s="69">
        <f t="shared" si="2"/>
        <v>25</v>
      </c>
      <c r="B33" s="30"/>
      <c r="C33" s="70">
        <f t="shared" si="0"/>
        <v>3</v>
      </c>
      <c r="D33" s="71">
        <f t="shared" si="3"/>
        <v>44012</v>
      </c>
      <c r="E33" s="72">
        <f t="shared" si="4"/>
        <v>2020</v>
      </c>
      <c r="F33" s="30"/>
      <c r="G33" s="75"/>
      <c r="H33" s="75"/>
      <c r="I33" s="184"/>
      <c r="J33" s="74">
        <f t="shared" si="1"/>
        <v>0</v>
      </c>
      <c r="K33" s="179"/>
    </row>
    <row r="34" spans="1:11" ht="16.5" x14ac:dyDescent="0.3">
      <c r="A34" s="69">
        <f t="shared" si="2"/>
        <v>26</v>
      </c>
      <c r="B34" s="30"/>
      <c r="C34" s="70">
        <f t="shared" si="0"/>
        <v>3</v>
      </c>
      <c r="D34" s="71">
        <f t="shared" si="3"/>
        <v>44043</v>
      </c>
      <c r="E34" s="72">
        <f t="shared" si="4"/>
        <v>2020</v>
      </c>
      <c r="F34" s="30"/>
      <c r="G34" s="75"/>
      <c r="H34" s="75"/>
      <c r="I34" s="184"/>
      <c r="J34" s="74">
        <f t="shared" si="1"/>
        <v>0</v>
      </c>
      <c r="K34" s="179"/>
    </row>
    <row r="35" spans="1:11" ht="16.5" x14ac:dyDescent="0.3">
      <c r="A35" s="69">
        <f t="shared" si="2"/>
        <v>27</v>
      </c>
      <c r="B35" s="30"/>
      <c r="C35" s="70">
        <f t="shared" si="0"/>
        <v>3</v>
      </c>
      <c r="D35" s="71">
        <f t="shared" si="3"/>
        <v>44074</v>
      </c>
      <c r="E35" s="72">
        <f t="shared" si="4"/>
        <v>2020</v>
      </c>
      <c r="F35" s="30"/>
      <c r="G35" s="75"/>
      <c r="H35" s="75"/>
      <c r="I35" s="184"/>
      <c r="J35" s="74">
        <f t="shared" si="1"/>
        <v>0</v>
      </c>
      <c r="K35" s="179"/>
    </row>
    <row r="36" spans="1:11" ht="16.5" x14ac:dyDescent="0.3">
      <c r="A36" s="69">
        <f t="shared" si="2"/>
        <v>28</v>
      </c>
      <c r="B36" s="30"/>
      <c r="C36" s="70">
        <f t="shared" si="0"/>
        <v>3</v>
      </c>
      <c r="D36" s="71">
        <f t="shared" si="3"/>
        <v>44104</v>
      </c>
      <c r="E36" s="72">
        <f t="shared" si="4"/>
        <v>2020</v>
      </c>
      <c r="F36" s="30"/>
      <c r="G36" s="75"/>
      <c r="H36" s="75"/>
      <c r="I36" s="184"/>
      <c r="J36" s="74">
        <f t="shared" si="1"/>
        <v>0</v>
      </c>
      <c r="K36" s="179"/>
    </row>
    <row r="37" spans="1:11" ht="16.5" x14ac:dyDescent="0.3">
      <c r="A37" s="69" t="str">
        <f t="shared" si="2"/>
        <v/>
      </c>
      <c r="B37" s="30"/>
      <c r="C37" s="70" t="str">
        <f t="shared" si="0"/>
        <v/>
      </c>
      <c r="D37" s="71" t="str">
        <f>IF(D36="","",IF((EOMONTH((D36+1),0))&lt;=EOMONTH($G$3,0),EOMONTH((D36+1),0),""))</f>
        <v/>
      </c>
      <c r="E37" s="72" t="str">
        <f t="shared" si="4"/>
        <v/>
      </c>
      <c r="F37" s="30"/>
      <c r="G37" s="75"/>
      <c r="H37" s="75"/>
      <c r="I37" s="184"/>
      <c r="J37" s="74">
        <f t="shared" si="1"/>
        <v>0</v>
      </c>
      <c r="K37" s="179"/>
    </row>
    <row r="38" spans="1:11" ht="16.5" x14ac:dyDescent="0.3">
      <c r="A38" s="69" t="str">
        <f t="shared" si="2"/>
        <v/>
      </c>
      <c r="B38" s="30"/>
      <c r="C38" s="70" t="str">
        <f t="shared" si="0"/>
        <v/>
      </c>
      <c r="D38" s="71" t="str">
        <f t="shared" si="3"/>
        <v/>
      </c>
      <c r="E38" s="72" t="str">
        <f t="shared" si="4"/>
        <v/>
      </c>
      <c r="F38" s="30"/>
      <c r="G38" s="75"/>
      <c r="H38" s="75"/>
      <c r="I38" s="184"/>
      <c r="J38" s="74">
        <f t="shared" si="1"/>
        <v>0</v>
      </c>
      <c r="K38" s="179"/>
    </row>
    <row r="39" spans="1:11" ht="16.5" x14ac:dyDescent="0.3">
      <c r="A39" s="69" t="str">
        <f t="shared" si="2"/>
        <v/>
      </c>
      <c r="B39" s="30"/>
      <c r="C39" s="70" t="str">
        <f t="shared" si="0"/>
        <v/>
      </c>
      <c r="D39" s="71" t="str">
        <f t="shared" si="3"/>
        <v/>
      </c>
      <c r="E39" s="72" t="str">
        <f t="shared" si="4"/>
        <v/>
      </c>
      <c r="F39" s="30"/>
      <c r="G39" s="75"/>
      <c r="H39" s="75"/>
      <c r="I39" s="184"/>
      <c r="J39" s="74">
        <f t="shared" si="1"/>
        <v>0</v>
      </c>
      <c r="K39" s="179"/>
    </row>
    <row r="40" spans="1:11" ht="16.5" x14ac:dyDescent="0.3">
      <c r="A40" s="69" t="str">
        <f t="shared" si="2"/>
        <v/>
      </c>
      <c r="B40" s="30"/>
      <c r="C40" s="70" t="str">
        <f t="shared" si="0"/>
        <v/>
      </c>
      <c r="D40" s="71" t="str">
        <f t="shared" si="3"/>
        <v/>
      </c>
      <c r="E40" s="72" t="str">
        <f t="shared" si="4"/>
        <v/>
      </c>
      <c r="F40" s="30"/>
      <c r="G40" s="75"/>
      <c r="H40" s="75"/>
      <c r="I40" s="184"/>
      <c r="J40" s="74">
        <f t="shared" si="1"/>
        <v>0</v>
      </c>
      <c r="K40" s="179"/>
    </row>
    <row r="41" spans="1:11" ht="16.5" x14ac:dyDescent="0.3">
      <c r="A41" s="69" t="str">
        <f t="shared" si="2"/>
        <v/>
      </c>
      <c r="B41" s="30"/>
      <c r="C41" s="70" t="str">
        <f t="shared" si="0"/>
        <v/>
      </c>
      <c r="D41" s="71" t="str">
        <f t="shared" si="3"/>
        <v/>
      </c>
      <c r="E41" s="72" t="str">
        <f t="shared" si="4"/>
        <v/>
      </c>
      <c r="F41" s="30"/>
      <c r="G41" s="75"/>
      <c r="H41" s="75"/>
      <c r="I41" s="184"/>
      <c r="J41" s="74">
        <f t="shared" si="1"/>
        <v>0</v>
      </c>
      <c r="K41" s="179"/>
    </row>
    <row r="42" spans="1:11" ht="16.5" x14ac:dyDescent="0.3">
      <c r="A42" s="69" t="str">
        <f t="shared" si="2"/>
        <v/>
      </c>
      <c r="B42" s="30"/>
      <c r="C42" s="70" t="str">
        <f t="shared" si="0"/>
        <v/>
      </c>
      <c r="D42" s="71" t="str">
        <f t="shared" si="3"/>
        <v/>
      </c>
      <c r="E42" s="72" t="str">
        <f t="shared" si="4"/>
        <v/>
      </c>
      <c r="F42" s="30"/>
      <c r="G42" s="75"/>
      <c r="H42" s="75"/>
      <c r="I42" s="184"/>
      <c r="J42" s="74">
        <f t="shared" si="1"/>
        <v>0</v>
      </c>
      <c r="K42" s="179"/>
    </row>
    <row r="43" spans="1:11" ht="16.5" x14ac:dyDescent="0.3">
      <c r="A43" s="69" t="str">
        <f t="shared" si="2"/>
        <v/>
      </c>
      <c r="B43" s="30"/>
      <c r="C43" s="70" t="str">
        <f t="shared" si="0"/>
        <v/>
      </c>
      <c r="D43" s="71" t="str">
        <f t="shared" si="3"/>
        <v/>
      </c>
      <c r="E43" s="72" t="str">
        <f t="shared" si="4"/>
        <v/>
      </c>
      <c r="F43" s="30"/>
      <c r="G43" s="75"/>
      <c r="H43" s="75"/>
      <c r="I43" s="184"/>
      <c r="J43" s="74">
        <f t="shared" si="1"/>
        <v>0</v>
      </c>
      <c r="K43" s="179"/>
    </row>
    <row r="44" spans="1:11" ht="17.25" thickBot="1" x14ac:dyDescent="0.35">
      <c r="A44" s="69" t="str">
        <f t="shared" si="2"/>
        <v/>
      </c>
      <c r="B44" s="30"/>
      <c r="C44" s="70" t="str">
        <f t="shared" si="0"/>
        <v/>
      </c>
      <c r="D44" s="76" t="str">
        <f t="shared" si="3"/>
        <v/>
      </c>
      <c r="E44" s="77" t="str">
        <f t="shared" si="4"/>
        <v/>
      </c>
      <c r="F44" s="30"/>
      <c r="G44" s="75"/>
      <c r="H44" s="75"/>
      <c r="I44" s="185"/>
      <c r="J44" s="74">
        <f t="shared" si="1"/>
        <v>0</v>
      </c>
      <c r="K44" s="179"/>
    </row>
    <row r="45" spans="1:11" ht="1.9" customHeight="1" x14ac:dyDescent="0.3">
      <c r="A45" s="78"/>
      <c r="B45" s="68"/>
      <c r="C45" s="79"/>
      <c r="D45" s="79"/>
      <c r="E45" s="79"/>
      <c r="F45" s="79"/>
      <c r="G45" s="80"/>
      <c r="H45" s="81"/>
      <c r="J45" s="81"/>
      <c r="K45" s="179"/>
    </row>
    <row r="46" spans="1:11" s="8" customFormat="1" ht="16.5" x14ac:dyDescent="0.3">
      <c r="A46" s="82"/>
      <c r="B46" s="65"/>
      <c r="C46" s="65"/>
      <c r="D46" s="65"/>
      <c r="E46" s="65" t="s">
        <v>29</v>
      </c>
      <c r="F46" s="65"/>
      <c r="G46" s="83">
        <f>SUM(G9:G45)</f>
        <v>0</v>
      </c>
      <c r="H46" s="142">
        <f>SUM(H9:H45)</f>
        <v>0</v>
      </c>
      <c r="I46" s="186">
        <f>SUM(I9:I45)</f>
        <v>0</v>
      </c>
      <c r="J46" s="141">
        <f>IF(G46&gt;0,ROUND((G46+H46)/60,2),0)</f>
        <v>0</v>
      </c>
      <c r="K46" s="180"/>
    </row>
    <row r="47" spans="1:11" ht="7.15" customHeight="1" x14ac:dyDescent="0.3">
      <c r="A47" s="84"/>
      <c r="B47" s="41"/>
      <c r="C47" s="41"/>
      <c r="D47" s="41"/>
      <c r="E47" s="41"/>
      <c r="F47" s="41"/>
      <c r="G47" s="85"/>
      <c r="H47" s="41"/>
      <c r="I47" s="41"/>
      <c r="J47" s="42"/>
      <c r="K47" s="181"/>
    </row>
    <row r="48" spans="1:11" ht="16.5" x14ac:dyDescent="0.3">
      <c r="A48" s="86"/>
      <c r="B48" s="51"/>
      <c r="C48" s="51"/>
      <c r="D48" s="51"/>
      <c r="E48" s="51"/>
      <c r="F48" s="51"/>
      <c r="G48" s="87"/>
      <c r="H48" s="51"/>
      <c r="I48" s="51"/>
      <c r="J48" s="88" t="s">
        <v>9</v>
      </c>
    </row>
    <row r="49" spans="1:11" ht="25.15" customHeight="1" x14ac:dyDescent="0.3">
      <c r="A49" s="143" t="s">
        <v>78</v>
      </c>
      <c r="B49" s="51"/>
      <c r="C49" s="51"/>
      <c r="D49" s="51"/>
      <c r="E49" s="51"/>
      <c r="F49" s="51"/>
      <c r="G49" s="87"/>
      <c r="H49" s="20"/>
      <c r="I49" s="20"/>
      <c r="J49" s="148"/>
    </row>
    <row r="50" spans="1:11" ht="16.5" x14ac:dyDescent="0.3">
      <c r="A50" s="89" t="s">
        <v>25</v>
      </c>
      <c r="B50" s="89"/>
      <c r="C50" s="23"/>
      <c r="D50" s="23"/>
      <c r="E50" s="23"/>
      <c r="F50" s="51"/>
      <c r="G50" s="87"/>
      <c r="H50" s="20"/>
      <c r="I50" s="20"/>
      <c r="J50" s="20"/>
    </row>
    <row r="51" spans="1:11" ht="7.15" customHeight="1" x14ac:dyDescent="0.3">
      <c r="A51" s="90"/>
      <c r="B51" s="23"/>
      <c r="C51" s="23"/>
      <c r="D51" s="23"/>
      <c r="E51" s="23"/>
      <c r="F51" s="23"/>
      <c r="G51" s="52"/>
      <c r="H51" s="4"/>
      <c r="I51" s="4"/>
      <c r="J51" s="4"/>
    </row>
    <row r="52" spans="1:11" s="9" customFormat="1" ht="99.75" customHeight="1" thickBot="1" x14ac:dyDescent="0.3">
      <c r="A52" s="153" t="s">
        <v>30</v>
      </c>
      <c r="B52" s="154"/>
      <c r="C52" s="154"/>
      <c r="D52" s="155"/>
      <c r="E52" s="227" t="s">
        <v>89</v>
      </c>
      <c r="F52" s="227"/>
      <c r="G52" s="228" t="s">
        <v>90</v>
      </c>
      <c r="H52" s="228"/>
      <c r="I52" s="156" t="s">
        <v>91</v>
      </c>
      <c r="J52" s="157" t="s">
        <v>92</v>
      </c>
      <c r="K52" s="158" t="s">
        <v>93</v>
      </c>
    </row>
    <row r="53" spans="1:11" ht="16.899999999999999" customHeight="1" x14ac:dyDescent="0.3">
      <c r="A53" s="91">
        <v>1</v>
      </c>
      <c r="B53" s="225">
        <v>43466</v>
      </c>
      <c r="C53" s="226"/>
      <c r="D53" s="159">
        <v>43555</v>
      </c>
      <c r="E53" s="211">
        <f>G46</f>
        <v>0</v>
      </c>
      <c r="F53" s="212"/>
      <c r="G53" s="160"/>
      <c r="H53" s="161">
        <f>H46</f>
        <v>0</v>
      </c>
      <c r="I53" s="162">
        <f>SUM(E53:H53)</f>
        <v>0</v>
      </c>
      <c r="J53" s="163">
        <f>I46</f>
        <v>0</v>
      </c>
      <c r="K53" s="164">
        <f>SUM(I53:J53)</f>
        <v>0</v>
      </c>
    </row>
    <row r="54" spans="1:11" ht="16.899999999999999" customHeight="1" x14ac:dyDescent="0.3">
      <c r="A54" s="92">
        <v>2</v>
      </c>
      <c r="B54" s="223">
        <v>43556</v>
      </c>
      <c r="C54" s="224"/>
      <c r="D54" s="165">
        <v>43889</v>
      </c>
      <c r="E54" s="211">
        <f t="shared" ref="E54:E58" si="5">G47</f>
        <v>0</v>
      </c>
      <c r="F54" s="212"/>
      <c r="G54" s="166"/>
      <c r="H54" s="161">
        <f t="shared" ref="H54:H59" si="6">H47</f>
        <v>0</v>
      </c>
      <c r="I54" s="162">
        <f t="shared" ref="I54:I59" si="7">SUM(E54:H54)</f>
        <v>0</v>
      </c>
      <c r="J54" s="163">
        <f t="shared" ref="J54:J58" si="8">I47</f>
        <v>0</v>
      </c>
      <c r="K54" s="164">
        <f t="shared" ref="K54:K59" si="9">SUM(I54:J54)</f>
        <v>0</v>
      </c>
    </row>
    <row r="55" spans="1:11" ht="16.5" x14ac:dyDescent="0.3">
      <c r="A55" s="92">
        <v>3</v>
      </c>
      <c r="B55" s="223">
        <v>43891</v>
      </c>
      <c r="C55" s="224"/>
      <c r="D55" s="165">
        <v>44286</v>
      </c>
      <c r="E55" s="211">
        <f t="shared" si="5"/>
        <v>0</v>
      </c>
      <c r="F55" s="212"/>
      <c r="G55" s="166"/>
      <c r="H55" s="161">
        <f t="shared" si="6"/>
        <v>0</v>
      </c>
      <c r="I55" s="162">
        <f t="shared" si="7"/>
        <v>0</v>
      </c>
      <c r="J55" s="163">
        <f t="shared" si="8"/>
        <v>0</v>
      </c>
      <c r="K55" s="164">
        <f t="shared" si="9"/>
        <v>0</v>
      </c>
    </row>
    <row r="56" spans="1:11" ht="16.5" x14ac:dyDescent="0.3">
      <c r="A56" s="92">
        <v>4</v>
      </c>
      <c r="B56" s="223">
        <v>44287</v>
      </c>
      <c r="C56" s="224"/>
      <c r="D56" s="165">
        <v>44834</v>
      </c>
      <c r="E56" s="211">
        <f t="shared" si="5"/>
        <v>0</v>
      </c>
      <c r="F56" s="212"/>
      <c r="G56" s="166"/>
      <c r="H56" s="161">
        <f t="shared" si="6"/>
        <v>0</v>
      </c>
      <c r="I56" s="162">
        <f t="shared" si="7"/>
        <v>0</v>
      </c>
      <c r="J56" s="163">
        <f t="shared" si="8"/>
        <v>0</v>
      </c>
      <c r="K56" s="164">
        <f t="shared" si="9"/>
        <v>0</v>
      </c>
    </row>
    <row r="57" spans="1:11" ht="16.5" x14ac:dyDescent="0.3">
      <c r="A57" s="92">
        <v>5</v>
      </c>
      <c r="B57" s="223">
        <v>44835</v>
      </c>
      <c r="C57" s="224"/>
      <c r="D57" s="165">
        <v>44926</v>
      </c>
      <c r="E57" s="211">
        <f t="shared" si="5"/>
        <v>0</v>
      </c>
      <c r="F57" s="212"/>
      <c r="G57" s="166"/>
      <c r="H57" s="161">
        <f t="shared" si="6"/>
        <v>0</v>
      </c>
      <c r="I57" s="162">
        <f t="shared" si="7"/>
        <v>0</v>
      </c>
      <c r="J57" s="163">
        <f t="shared" si="8"/>
        <v>0</v>
      </c>
      <c r="K57" s="164">
        <f t="shared" si="9"/>
        <v>0</v>
      </c>
    </row>
    <row r="58" spans="1:11" ht="16.5" x14ac:dyDescent="0.3">
      <c r="A58" s="92">
        <v>6</v>
      </c>
      <c r="B58" s="223">
        <v>44927</v>
      </c>
      <c r="C58" s="224"/>
      <c r="D58" s="165">
        <v>45046</v>
      </c>
      <c r="E58" s="211">
        <f t="shared" si="5"/>
        <v>0</v>
      </c>
      <c r="F58" s="212"/>
      <c r="G58" s="166"/>
      <c r="H58" s="161">
        <f t="shared" si="6"/>
        <v>0</v>
      </c>
      <c r="I58" s="162">
        <f t="shared" si="7"/>
        <v>0</v>
      </c>
      <c r="J58" s="163">
        <f t="shared" si="8"/>
        <v>0</v>
      </c>
      <c r="K58" s="164">
        <f t="shared" si="9"/>
        <v>0</v>
      </c>
    </row>
    <row r="59" spans="1:11" ht="17.25" thickBot="1" x14ac:dyDescent="0.35">
      <c r="A59" s="92">
        <v>7</v>
      </c>
      <c r="B59" s="221">
        <v>45047</v>
      </c>
      <c r="C59" s="222"/>
      <c r="D59" s="167" t="str">
        <f>IF(OR(D58=0,D58="",D58=$G$3,B59=0,B59&gt;$G$3),"",
IF(AND(B59&gt;0,B59&lt;=$G$3,B60=0),$G$3,
IF(AND(B59&gt;0,B59&lt;=$G$3,B60&gt;$G$3),$G$3,
B60-1)))</f>
        <v/>
      </c>
      <c r="E59" s="211">
        <f>G46</f>
        <v>0</v>
      </c>
      <c r="F59" s="212"/>
      <c r="G59" s="168"/>
      <c r="H59" s="161">
        <f t="shared" si="6"/>
        <v>0</v>
      </c>
      <c r="I59" s="169">
        <f t="shared" si="7"/>
        <v>0</v>
      </c>
      <c r="J59" s="163">
        <f>I46</f>
        <v>0</v>
      </c>
      <c r="K59" s="164">
        <f t="shared" si="9"/>
        <v>0</v>
      </c>
    </row>
    <row r="60" spans="1:11" s="9" customFormat="1" ht="18.75" thickTop="1" thickBot="1" x14ac:dyDescent="0.35">
      <c r="A60" s="93"/>
      <c r="B60" s="170"/>
      <c r="C60" s="171" t="s">
        <v>13</v>
      </c>
      <c r="D60" s="172"/>
      <c r="E60" s="213">
        <f>SUM(E53:F59)</f>
        <v>0</v>
      </c>
      <c r="F60" s="214"/>
      <c r="G60" s="215">
        <f>SUM(H53:H59)</f>
        <v>0</v>
      </c>
      <c r="H60" s="213"/>
      <c r="I60" s="173">
        <f>SUM(I53:I59)</f>
        <v>0</v>
      </c>
      <c r="J60" s="173">
        <f>SUM(J53:J59)</f>
        <v>0</v>
      </c>
      <c r="K60" s="174">
        <f>I60+J60</f>
        <v>0</v>
      </c>
    </row>
    <row r="61" spans="1:11" ht="3.6" customHeight="1" thickTop="1" thickBot="1" x14ac:dyDescent="0.25">
      <c r="A61" s="7"/>
      <c r="B61" s="2"/>
      <c r="C61" s="2"/>
      <c r="D61" s="2"/>
      <c r="E61" s="2"/>
      <c r="F61" s="2"/>
      <c r="G61" s="10" t="s">
        <v>80</v>
      </c>
      <c r="H61" s="2"/>
      <c r="I61" s="2"/>
      <c r="J61" s="2"/>
    </row>
    <row r="62" spans="1:11" x14ac:dyDescent="0.2">
      <c r="G62" s="3"/>
    </row>
    <row r="63" spans="1:11" x14ac:dyDescent="0.2">
      <c r="G63" s="3"/>
    </row>
  </sheetData>
  <mergeCells count="20">
    <mergeCell ref="E60:F60"/>
    <mergeCell ref="G60:H60"/>
    <mergeCell ref="I1:J1"/>
    <mergeCell ref="A7:K7"/>
    <mergeCell ref="B59:C59"/>
    <mergeCell ref="B58:C58"/>
    <mergeCell ref="B56:C56"/>
    <mergeCell ref="B57:C57"/>
    <mergeCell ref="B53:C53"/>
    <mergeCell ref="B54:C54"/>
    <mergeCell ref="B55:C55"/>
    <mergeCell ref="E52:F52"/>
    <mergeCell ref="G52:H52"/>
    <mergeCell ref="E53:F53"/>
    <mergeCell ref="E54:F54"/>
    <mergeCell ref="E55:F55"/>
    <mergeCell ref="E56:F56"/>
    <mergeCell ref="E57:F57"/>
    <mergeCell ref="E58:F58"/>
    <mergeCell ref="E59:F59"/>
  </mergeCells>
  <conditionalFormatting sqref="H53:I59">
    <cfRule type="expression" dxfId="0" priority="1">
      <formula>$H$56="Maximal 20%    "</formula>
    </cfRule>
  </conditionalFormatting>
  <dataValidations count="1">
    <dataValidation errorStyle="information" allowBlank="1" showInputMessage="1" showErrorMessage="1" error="Eine beantragte individuelle Zeiterfassung in Stunden geht einem Antrag auf Berücksichtigung eines individuellen %-Zeitzuschlages vor." sqref="G60"/>
  </dataValidations>
  <pageMargins left="0.78740157480314965" right="0.35433070866141736" top="0.47244094488188981" bottom="0.31496062992125984" header="0.31496062992125984" footer="0.15748031496062992"/>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Normal="100" workbookViewId="0">
      <selection activeCell="K6" sqref="K6"/>
    </sheetView>
  </sheetViews>
  <sheetFormatPr baseColWidth="10" defaultRowHeight="14.25" x14ac:dyDescent="0.2"/>
  <cols>
    <col min="1" max="1" width="5.125" customWidth="1"/>
    <col min="2" max="2" width="6.25" customWidth="1"/>
    <col min="6" max="6" width="13" customWidth="1"/>
    <col min="8" max="8" width="12.625" customWidth="1"/>
    <col min="9" max="9" width="13.875" customWidth="1"/>
  </cols>
  <sheetData>
    <row r="1" spans="1:10" ht="37.15" customHeight="1" thickBot="1" x14ac:dyDescent="0.25">
      <c r="A1" s="238" t="s">
        <v>83</v>
      </c>
      <c r="B1" s="239"/>
      <c r="C1" s="239"/>
      <c r="D1" s="239"/>
      <c r="E1" s="239"/>
      <c r="F1" s="239"/>
      <c r="G1" s="239"/>
      <c r="H1" s="240"/>
    </row>
    <row r="2" spans="1:10" ht="10.9" customHeight="1" x14ac:dyDescent="0.2">
      <c r="A2" s="113"/>
      <c r="B2" s="114"/>
      <c r="C2" s="114"/>
      <c r="D2" s="114"/>
      <c r="E2" s="114"/>
      <c r="F2" s="114"/>
      <c r="G2" s="114"/>
      <c r="H2" s="115"/>
    </row>
    <row r="3" spans="1:10" x14ac:dyDescent="0.2">
      <c r="A3" s="113"/>
      <c r="B3" s="114"/>
      <c r="C3" s="114"/>
      <c r="D3" s="114"/>
      <c r="E3" s="114"/>
      <c r="F3" s="114"/>
      <c r="G3" s="128" t="s">
        <v>58</v>
      </c>
      <c r="H3" s="131">
        <v>44538</v>
      </c>
    </row>
    <row r="4" spans="1:10" ht="10.15" customHeight="1" x14ac:dyDescent="0.2">
      <c r="A4" s="113"/>
      <c r="B4" s="114"/>
      <c r="C4" s="114"/>
      <c r="D4" s="114"/>
      <c r="E4" s="114"/>
      <c r="F4" s="114"/>
      <c r="G4" s="114"/>
      <c r="H4" s="115"/>
    </row>
    <row r="5" spans="1:10" s="121" customFormat="1" ht="19.899999999999999" customHeight="1" x14ac:dyDescent="0.2">
      <c r="A5" s="118" t="s">
        <v>50</v>
      </c>
      <c r="B5" s="119"/>
      <c r="C5" s="119"/>
      <c r="D5" s="119"/>
      <c r="E5" s="119"/>
      <c r="F5" s="119"/>
      <c r="G5" s="119"/>
      <c r="H5" s="120"/>
    </row>
    <row r="6" spans="1:10" s="121" customFormat="1" ht="19.899999999999999" customHeight="1" x14ac:dyDescent="0.2">
      <c r="A6" s="127" t="s">
        <v>55</v>
      </c>
      <c r="B6" s="119"/>
      <c r="C6" s="119"/>
      <c r="D6" s="119"/>
      <c r="E6" s="119"/>
      <c r="F6" s="119"/>
      <c r="G6" s="119"/>
      <c r="H6" s="120"/>
    </row>
    <row r="7" spans="1:10" s="121" customFormat="1" ht="19.899999999999999" customHeight="1" x14ac:dyDescent="0.2">
      <c r="A7" s="122" t="s">
        <v>51</v>
      </c>
      <c r="B7" s="123"/>
      <c r="C7" s="124" t="s">
        <v>45</v>
      </c>
      <c r="D7" s="119"/>
      <c r="E7" s="124" t="s">
        <v>44</v>
      </c>
      <c r="F7" s="119"/>
      <c r="G7" s="119"/>
      <c r="H7" s="120"/>
      <c r="J7" s="132"/>
    </row>
    <row r="8" spans="1:10" s="121" customFormat="1" ht="19.899999999999999" customHeight="1" x14ac:dyDescent="0.2">
      <c r="A8" s="122" t="s">
        <v>52</v>
      </c>
      <c r="B8" s="123"/>
      <c r="C8" s="124" t="s">
        <v>56</v>
      </c>
      <c r="D8" s="119"/>
      <c r="E8" s="119"/>
      <c r="F8" s="125"/>
      <c r="G8" s="119"/>
      <c r="H8" s="120"/>
    </row>
    <row r="9" spans="1:10" s="121" customFormat="1" ht="19.899999999999999" customHeight="1" x14ac:dyDescent="0.2">
      <c r="A9" s="122" t="s">
        <v>53</v>
      </c>
      <c r="B9" s="123"/>
      <c r="C9" s="133" t="s">
        <v>57</v>
      </c>
      <c r="D9" s="119"/>
      <c r="E9" s="119"/>
      <c r="F9" s="119"/>
      <c r="G9" s="119"/>
      <c r="H9" s="120"/>
    </row>
    <row r="10" spans="1:10" ht="27" customHeight="1" x14ac:dyDescent="0.2">
      <c r="A10" s="126" t="s">
        <v>54</v>
      </c>
      <c r="B10" s="116"/>
      <c r="C10" s="235" t="s">
        <v>64</v>
      </c>
      <c r="D10" s="236"/>
      <c r="E10" s="236"/>
      <c r="F10" s="236"/>
      <c r="G10" s="236"/>
      <c r="H10" s="237"/>
    </row>
    <row r="11" spans="1:10" ht="16.149999999999999" customHeight="1" x14ac:dyDescent="0.2">
      <c r="A11" s="113"/>
      <c r="B11" s="114"/>
      <c r="C11" s="114"/>
      <c r="D11" s="114"/>
      <c r="E11" s="114"/>
      <c r="F11" s="114"/>
      <c r="G11" s="114"/>
      <c r="H11" s="115"/>
    </row>
    <row r="12" spans="1:10" ht="4.1500000000000004" customHeight="1" x14ac:dyDescent="0.2">
      <c r="A12" s="232"/>
      <c r="B12" s="233"/>
      <c r="C12" s="233"/>
      <c r="D12" s="233"/>
      <c r="E12" s="233"/>
      <c r="F12" s="233"/>
      <c r="G12" s="233"/>
      <c r="H12" s="234"/>
    </row>
    <row r="13" spans="1:10" ht="84.6" customHeight="1" x14ac:dyDescent="0.2">
      <c r="A13" s="117" t="s">
        <v>43</v>
      </c>
      <c r="B13" s="244" t="s">
        <v>62</v>
      </c>
      <c r="C13" s="244"/>
      <c r="D13" s="244"/>
      <c r="E13" s="244"/>
      <c r="F13" s="244"/>
      <c r="G13" s="244"/>
      <c r="H13" s="245"/>
    </row>
    <row r="14" spans="1:10" ht="4.1500000000000004" customHeight="1" x14ac:dyDescent="0.2">
      <c r="A14" s="232"/>
      <c r="B14" s="233"/>
      <c r="C14" s="233"/>
      <c r="D14" s="233"/>
      <c r="E14" s="233"/>
      <c r="F14" s="233"/>
      <c r="G14" s="233"/>
      <c r="H14" s="234"/>
    </row>
    <row r="15" spans="1:10" ht="120" customHeight="1" x14ac:dyDescent="0.2">
      <c r="A15" s="117" t="s">
        <v>46</v>
      </c>
      <c r="B15" s="244" t="s">
        <v>72</v>
      </c>
      <c r="C15" s="244"/>
      <c r="D15" s="244"/>
      <c r="E15" s="244"/>
      <c r="F15" s="244"/>
      <c r="G15" s="244"/>
      <c r="H15" s="245"/>
    </row>
    <row r="16" spans="1:10" ht="4.1500000000000004" customHeight="1" x14ac:dyDescent="0.2">
      <c r="A16" s="232"/>
      <c r="B16" s="233"/>
      <c r="C16" s="233"/>
      <c r="D16" s="233"/>
      <c r="E16" s="233"/>
      <c r="F16" s="233"/>
      <c r="G16" s="233"/>
      <c r="H16" s="234"/>
    </row>
    <row r="17" spans="1:8" ht="61.15" customHeight="1" x14ac:dyDescent="0.2">
      <c r="A17" s="117" t="s">
        <v>48</v>
      </c>
      <c r="B17" s="244" t="s">
        <v>74</v>
      </c>
      <c r="C17" s="244"/>
      <c r="D17" s="244"/>
      <c r="E17" s="244"/>
      <c r="F17" s="244"/>
      <c r="G17" s="244"/>
      <c r="H17" s="245"/>
    </row>
    <row r="18" spans="1:8" ht="4.1500000000000004" customHeight="1" x14ac:dyDescent="0.2">
      <c r="A18" s="232"/>
      <c r="B18" s="233"/>
      <c r="C18" s="233"/>
      <c r="D18" s="233"/>
      <c r="E18" s="233"/>
      <c r="F18" s="233"/>
      <c r="G18" s="233"/>
      <c r="H18" s="234"/>
    </row>
    <row r="19" spans="1:8" ht="83.45" customHeight="1" x14ac:dyDescent="0.2">
      <c r="A19" s="117" t="s">
        <v>47</v>
      </c>
      <c r="B19" s="244" t="s">
        <v>75</v>
      </c>
      <c r="C19" s="244"/>
      <c r="D19" s="244"/>
      <c r="E19" s="244"/>
      <c r="F19" s="244"/>
      <c r="G19" s="244"/>
      <c r="H19" s="245"/>
    </row>
    <row r="20" spans="1:8" ht="4.1500000000000004" customHeight="1" x14ac:dyDescent="0.2">
      <c r="A20" s="241"/>
      <c r="B20" s="242"/>
      <c r="C20" s="242"/>
      <c r="D20" s="242"/>
      <c r="E20" s="242"/>
      <c r="F20" s="242"/>
      <c r="G20" s="242"/>
      <c r="H20" s="243"/>
    </row>
    <row r="21" spans="1:8" ht="43.15" customHeight="1" x14ac:dyDescent="0.2">
      <c r="A21" s="137" t="s">
        <v>49</v>
      </c>
      <c r="B21" s="246" t="s">
        <v>73</v>
      </c>
      <c r="C21" s="246"/>
      <c r="D21" s="246"/>
      <c r="E21" s="246"/>
      <c r="F21" s="246"/>
      <c r="G21" s="246"/>
      <c r="H21" s="247"/>
    </row>
    <row r="22" spans="1:8" ht="55.15" customHeight="1" x14ac:dyDescent="0.2">
      <c r="A22" s="137"/>
      <c r="B22" s="138" t="s">
        <v>69</v>
      </c>
      <c r="C22" s="248" t="s">
        <v>85</v>
      </c>
      <c r="D22" s="249"/>
      <c r="E22" s="249"/>
      <c r="F22" s="249"/>
      <c r="G22" s="249"/>
      <c r="H22" s="250"/>
    </row>
    <row r="23" spans="1:8" s="121" customFormat="1" x14ac:dyDescent="0.2">
      <c r="A23" s="139"/>
      <c r="B23" s="138" t="s">
        <v>69</v>
      </c>
      <c r="C23" s="248" t="s">
        <v>70</v>
      </c>
      <c r="D23" s="249"/>
      <c r="E23" s="249"/>
      <c r="F23" s="249"/>
      <c r="G23" s="249"/>
      <c r="H23" s="250"/>
    </row>
    <row r="24" spans="1:8" ht="31.9" customHeight="1" x14ac:dyDescent="0.2">
      <c r="A24" s="137"/>
      <c r="B24" s="138" t="s">
        <v>69</v>
      </c>
      <c r="C24" s="248" t="s">
        <v>71</v>
      </c>
      <c r="D24" s="249"/>
      <c r="E24" s="249"/>
      <c r="F24" s="249"/>
      <c r="G24" s="249"/>
      <c r="H24" s="250"/>
    </row>
    <row r="25" spans="1:8" ht="47.45" customHeight="1" x14ac:dyDescent="0.2">
      <c r="A25" s="140"/>
      <c r="B25" s="229" t="s">
        <v>76</v>
      </c>
      <c r="C25" s="230"/>
      <c r="D25" s="230"/>
      <c r="E25" s="230"/>
      <c r="F25" s="230"/>
      <c r="G25" s="230"/>
      <c r="H25" s="231"/>
    </row>
  </sheetData>
  <sheetProtection sheet="1" objects="1" scenarios="1"/>
  <mergeCells count="16">
    <mergeCell ref="B25:H25"/>
    <mergeCell ref="A12:H12"/>
    <mergeCell ref="C10:H10"/>
    <mergeCell ref="A1:H1"/>
    <mergeCell ref="A20:H20"/>
    <mergeCell ref="A18:H18"/>
    <mergeCell ref="A14:H14"/>
    <mergeCell ref="A16:H16"/>
    <mergeCell ref="B17:H17"/>
    <mergeCell ref="B13:H13"/>
    <mergeCell ref="B15:H15"/>
    <mergeCell ref="B19:H19"/>
    <mergeCell ref="B21:H21"/>
    <mergeCell ref="C22:H22"/>
    <mergeCell ref="C23:H23"/>
    <mergeCell ref="C24:H24"/>
  </mergeCells>
  <hyperlinks>
    <hyperlink ref="E7" r:id="rId1"/>
    <hyperlink ref="C7" r:id="rId2" display="'= Leistungsvereinbarung"/>
    <hyperlink ref="C8" r:id="rId3" display="'= Vergütungsvereinbarung"/>
    <hyperlink ref="C9" r:id="rId4"/>
    <hyperlink ref="C10:H10" r:id="rId5" display="= Gemeinsames Rundschreiben des LWL und der Spitzenverbände der Freien Wohlfahrtspflege NRW vom 18.12.2012"/>
  </hyperlinks>
  <pageMargins left="0.70866141732283472" right="0.15748031496062992" top="0.47244094488188981" bottom="0.15748031496062992" header="0.31496062992125984" footer="0.19685039370078741"/>
  <pageSetup paperSize="9" orientation="portrait"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Antrag</vt:lpstr>
      <vt:lpstr>Liste zum Antrag</vt:lpstr>
      <vt:lpstr>Erläuterungen zum Antrag</vt:lpstr>
      <vt:lpstr>Antrag!Druckbereich</vt:lpstr>
    </vt:vector>
  </TitlesOfParts>
  <Company>LWL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P0818202</dc:creator>
  <cp:lastModifiedBy>00082755</cp:lastModifiedBy>
  <cp:lastPrinted>2023-11-23T14:08:16Z</cp:lastPrinted>
  <dcterms:created xsi:type="dcterms:W3CDTF">2018-01-30T09:54:22Z</dcterms:created>
  <dcterms:modified xsi:type="dcterms:W3CDTF">2025-03-21T11:34:14Z</dcterms:modified>
</cp:coreProperties>
</file>