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lwlitcl1user3.ads.lwl.org\desktops$\00117704\Desktop\"/>
    </mc:Choice>
  </mc:AlternateContent>
  <xr:revisionPtr revIDLastSave="0" documentId="13_ncr:1_{14BB2F8C-9F1C-47EB-9E10-255CD70AFB44}" xr6:coauthVersionLast="47" xr6:coauthVersionMax="47" xr10:uidLastSave="{00000000-0000-0000-0000-000000000000}"/>
  <bookViews>
    <workbookView xWindow="-25320" yWindow="-120" windowWidth="25440" windowHeight="15270" xr2:uid="{00000000-000D-0000-FFFF-FFFF00000000}"/>
  </bookViews>
  <sheets>
    <sheet name="Antrag" sheetId="1" r:id="rId1"/>
    <sheet name="Liste zum Antrag" sheetId="2" r:id="rId2"/>
    <sheet name="Erläuterungen zum Antrag" sheetId="3" r:id="rId3"/>
  </sheets>
  <definedNames>
    <definedName name="_xlnm.Print_Area" localSheetId="0">Antrag!$A$1:$J$49</definedName>
    <definedName name="_xlnm.Print_Area" localSheetId="2">'Erläuterungen zum Antrag'!$A$1:$H$20</definedName>
    <definedName name="_xlnm.Print_Area" localSheetId="1">'Liste zum Antrag'!$A$1:$J$59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45" i="2" l="1"/>
  <c r="I9" i="2"/>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8" i="2"/>
  <c r="G35" i="1" l="1"/>
  <c r="H37" i="1" s="1"/>
  <c r="E3" i="2"/>
  <c r="D1" i="2" l="1"/>
  <c r="G45" i="2" l="1"/>
  <c r="I45" i="2" s="1"/>
  <c r="G2" i="2"/>
  <c r="G3" i="2" s="1"/>
  <c r="D51" i="2" s="1"/>
  <c r="I1" i="2"/>
  <c r="E2" i="2"/>
  <c r="D8" i="2" s="1"/>
  <c r="D9" i="2" l="1"/>
  <c r="E8" i="2"/>
  <c r="A8" i="2"/>
  <c r="D52" i="2" l="1"/>
  <c r="A9" i="2"/>
  <c r="D10" i="2"/>
  <c r="E9" i="2"/>
  <c r="D53" i="2" l="1"/>
  <c r="D54" i="2" s="1"/>
  <c r="D55" i="2" s="1"/>
  <c r="A10" i="2"/>
  <c r="D11" i="2"/>
  <c r="E10" i="2"/>
  <c r="D56" i="2" l="1"/>
  <c r="D57" i="2" s="1"/>
  <c r="C10" i="2"/>
  <c r="C8" i="2"/>
  <c r="C9" i="2"/>
  <c r="D12" i="2"/>
  <c r="E11" i="2"/>
  <c r="A11" i="2"/>
  <c r="C11" i="2" s="1"/>
  <c r="D13" i="2" l="1"/>
  <c r="E12" i="2"/>
  <c r="A12" i="2"/>
  <c r="C12" i="2" s="1"/>
  <c r="D14" i="2" l="1"/>
  <c r="A13" i="2"/>
  <c r="C13" i="2" s="1"/>
  <c r="E13" i="2"/>
  <c r="A14" i="2" l="1"/>
  <c r="C14" i="2" s="1"/>
  <c r="D15" i="2"/>
  <c r="E14" i="2"/>
  <c r="D16" i="2" l="1"/>
  <c r="E15" i="2"/>
  <c r="A15" i="2"/>
  <c r="C15" i="2" s="1"/>
  <c r="D17" i="2" l="1"/>
  <c r="A16" i="2"/>
  <c r="C16" i="2" s="1"/>
  <c r="E16" i="2"/>
  <c r="E17" i="2" l="1"/>
  <c r="A17" i="2"/>
  <c r="C17" i="2" s="1"/>
  <c r="D18" i="2"/>
  <c r="A18" i="2" l="1"/>
  <c r="C18" i="2" s="1"/>
  <c r="D19" i="2"/>
  <c r="E18" i="2"/>
  <c r="D20" i="2" l="1"/>
  <c r="E19" i="2"/>
  <c r="A19" i="2"/>
  <c r="C19" i="2" s="1"/>
  <c r="D21" i="2" l="1"/>
  <c r="E20" i="2"/>
  <c r="A20" i="2"/>
  <c r="C20" i="2" s="1"/>
  <c r="D22" i="2" l="1"/>
  <c r="A21" i="2"/>
  <c r="C21" i="2" s="1"/>
  <c r="E21" i="2"/>
  <c r="A22" i="2" l="1"/>
  <c r="C22" i="2" s="1"/>
  <c r="D23" i="2"/>
  <c r="E22" i="2"/>
  <c r="D24" i="2" l="1"/>
  <c r="E23" i="2"/>
  <c r="A23" i="2"/>
  <c r="C23" i="2" s="1"/>
  <c r="E24" i="2" l="1"/>
  <c r="A24" i="2"/>
  <c r="C24" i="2" s="1"/>
  <c r="D25" i="2"/>
  <c r="D26" i="2" l="1"/>
  <c r="E25" i="2"/>
  <c r="A25" i="2"/>
  <c r="C25" i="2" s="1"/>
  <c r="A26" i="2" l="1"/>
  <c r="C26" i="2" s="1"/>
  <c r="D27" i="2"/>
  <c r="E26" i="2"/>
  <c r="D28" i="2" l="1"/>
  <c r="E27" i="2"/>
  <c r="A27" i="2"/>
  <c r="C27" i="2" s="1"/>
  <c r="E28" i="2" l="1"/>
  <c r="A28" i="2"/>
  <c r="C28" i="2" s="1"/>
  <c r="D29" i="2"/>
  <c r="D30" i="2" l="1"/>
  <c r="E29" i="2"/>
  <c r="A29" i="2"/>
  <c r="C29" i="2" s="1"/>
  <c r="A30" i="2" l="1"/>
  <c r="C30" i="2" s="1"/>
  <c r="D31" i="2"/>
  <c r="E30" i="2"/>
  <c r="D32" i="2" l="1"/>
  <c r="E31" i="2"/>
  <c r="A31" i="2"/>
  <c r="C31" i="2" s="1"/>
  <c r="E32" i="2" l="1"/>
  <c r="A32" i="2"/>
  <c r="C32" i="2" s="1"/>
  <c r="D33" i="2"/>
  <c r="D34" i="2" l="1"/>
  <c r="E33" i="2"/>
  <c r="A33" i="2"/>
  <c r="C33" i="2" s="1"/>
  <c r="A34" i="2" l="1"/>
  <c r="C34" i="2" s="1"/>
  <c r="D35" i="2"/>
  <c r="E34" i="2"/>
  <c r="D36" i="2" l="1"/>
  <c r="E35" i="2"/>
  <c r="A35" i="2"/>
  <c r="C35" i="2" s="1"/>
  <c r="A36" i="2" l="1"/>
  <c r="C36" i="2" s="1"/>
  <c r="D37" i="2"/>
  <c r="E36" i="2"/>
  <c r="D38" i="2" l="1"/>
  <c r="A37" i="2"/>
  <c r="C37" i="2" s="1"/>
  <c r="E37" i="2"/>
  <c r="A38" i="2" l="1"/>
  <c r="C38" i="2" s="1"/>
  <c r="D39" i="2"/>
  <c r="E38" i="2"/>
  <c r="D40" i="2" l="1"/>
  <c r="E39" i="2"/>
  <c r="A39" i="2"/>
  <c r="C39" i="2" s="1"/>
  <c r="D41" i="2" l="1"/>
  <c r="E40" i="2"/>
  <c r="A40" i="2"/>
  <c r="C40" i="2" s="1"/>
  <c r="D42" i="2" l="1"/>
  <c r="A41" i="2"/>
  <c r="C41" i="2" s="1"/>
  <c r="E41" i="2"/>
  <c r="A42" i="2" l="1"/>
  <c r="C42" i="2" s="1"/>
  <c r="D43" i="2"/>
  <c r="E42" i="2"/>
  <c r="E43" i="2" l="1"/>
  <c r="A43" i="2"/>
  <c r="C43" i="2" s="1"/>
  <c r="G57" i="2" l="1"/>
  <c r="G55" i="2"/>
  <c r="G52" i="2"/>
  <c r="G54" i="2"/>
  <c r="G51" i="2"/>
  <c r="G56" i="2"/>
  <c r="G53" i="2"/>
  <c r="G58" i="2" l="1"/>
  <c r="J27" i="1" s="1"/>
</calcChain>
</file>

<file path=xl/sharedStrings.xml><?xml version="1.0" encoding="utf-8"?>
<sst xmlns="http://schemas.openxmlformats.org/spreadsheetml/2006/main" count="80" uniqueCount="79">
  <si>
    <t>Ansprechpartner/in:</t>
  </si>
  <si>
    <t>Fax:</t>
  </si>
  <si>
    <t>Telefon:</t>
  </si>
  <si>
    <t>Landschaftsverband Westfalen-Lippe</t>
  </si>
  <si>
    <t>48133 Münster</t>
  </si>
  <si>
    <t>bis</t>
  </si>
  <si>
    <t>Bewilligungszeitraum:</t>
  </si>
  <si>
    <t xml:space="preserve">Geburtsdatum: </t>
  </si>
  <si>
    <t>ja</t>
  </si>
  <si>
    <t>Spalte
ausblenden</t>
  </si>
  <si>
    <t>Monat</t>
  </si>
  <si>
    <t>Jahr</t>
  </si>
  <si>
    <t>Summe FLS:</t>
  </si>
  <si>
    <t>E-Mail:</t>
  </si>
  <si>
    <t>Ort, Datum</t>
  </si>
  <si>
    <t xml:space="preserve">Budgetnachweis </t>
  </si>
  <si>
    <t xml:space="preserve">  Die Betreuung dauert an.</t>
  </si>
  <si>
    <t xml:space="preserve"> Aktenzeichen LWL:  </t>
  </si>
  <si>
    <t xml:space="preserve"> Bewilligungszeitraum:</t>
  </si>
  <si>
    <t>Anzahl
Monate</t>
  </si>
  <si>
    <t xml:space="preserve">Summe D-FLS </t>
  </si>
  <si>
    <t>Stempel / Funktion und Unterschrift der / des Verantwortlichen</t>
  </si>
  <si>
    <t xml:space="preserve">bzw. bis Ende der Betreuung </t>
  </si>
  <si>
    <t>Min =</t>
  </si>
  <si>
    <t xml:space="preserve">  Die Betreuung wurde beendet am:</t>
  </si>
  <si>
    <t>LWL-Inklusionsamt Soziale Teilhabe</t>
  </si>
  <si>
    <t>Leistungsberechtigte/r:</t>
  </si>
  <si>
    <t>Kreditinstitut</t>
  </si>
  <si>
    <t>IBAN</t>
  </si>
  <si>
    <t>Leistungsberechtige/r:</t>
  </si>
  <si>
    <t>X</t>
  </si>
  <si>
    <t>ZAD-Nr des LWL:</t>
  </si>
  <si>
    <t>Erläuterungen zur Anwendung des Budgetnachweismusters:</t>
  </si>
  <si>
    <t>1.</t>
  </si>
  <si>
    <t>2.</t>
  </si>
  <si>
    <t>4.</t>
  </si>
  <si>
    <t>3.</t>
  </si>
  <si>
    <t>5.</t>
  </si>
  <si>
    <t xml:space="preserve"> - VV</t>
  </si>
  <si>
    <t xml:space="preserve"> - Hinweise</t>
  </si>
  <si>
    <t>= Vergütungsvereinbarung</t>
  </si>
  <si>
    <t xml:space="preserve">Sollte sich bei der Abrechnung der Fachleistungsstunden ein Auszahlungsbetrag </t>
  </si>
  <si>
    <t xml:space="preserve">zu unseren Gunsten ergeben, bitten wir um Erstattung auf folgendes Konto: </t>
  </si>
  <si>
    <t>Erfassungsfelder sind in "grün" hinterlegt. Diese Felder sind beschreibbar. Im Übrigen ist ein Schreibschutz über die sich anschließende Berechnung gelegt worden, um versehentliche Änderungen zu vermeiden. Die auf Seite 1 des Antrages erfassten Daten werden automatisch auf Seite 2 übernommen.</t>
  </si>
  <si>
    <t>über die Abrechnung von Fachleistungsstunden im Rahmen der Hilfe zur</t>
  </si>
  <si>
    <t>Überwindung besonderer sozialer Schwierigkeiten nach dem Achten Kapitel SGB Xll</t>
  </si>
  <si>
    <t>1.1) Erfassung
D-FLMin</t>
  </si>
  <si>
    <t>D-FLMin + M-FLMin
= FLS</t>
  </si>
  <si>
    <t>1.2) Erfassung
M-FLMin</t>
  </si>
  <si>
    <t>SUMME FLMin =</t>
  </si>
  <si>
    <t>1.  Zeiterfassung der tatsächlich erbrachten Leistungen lt. den Quittierungsbelegen:</t>
  </si>
  <si>
    <t>2.  Angaben zu den relevanten Entgeltzeiträumen:</t>
  </si>
  <si>
    <t xml:space="preserve"> abgerechnet.</t>
  </si>
  <si>
    <t>für Fahrt- und Wegezeiten in Höhe von 20 % und</t>
  </si>
  <si>
    <t>für Ausfallzeiten (Fehlkontakte) in Höhe von 5 %</t>
  </si>
  <si>
    <t>FLS</t>
  </si>
  <si>
    <t xml:space="preserve"> - LRV</t>
  </si>
  <si>
    <t>Dieses Muster setzt die für die ambulanten wohnbezogenen Leistungen der Hilfe zur Überwindung</t>
  </si>
  <si>
    <t>um. Die jeweiligen Internetlinks erleichtern Ihnen die Einsichtnahme in diese Regelungen.</t>
  </si>
  <si>
    <t>Die auf Seite 2 des Antrags ermittelte Gesamtsumme an FLS wird automatisch auf Seite 1 übertragen.</t>
  </si>
  <si>
    <t>Die Differenzierung nach direkten FLS, mittelbaren klientenbezogenen FLS sowie nach den Entgeltzeiträumen erfolgt auf der 2ten Nachweisseite, welche verpflichtend auszufüllender Bestandteil des Budgetnachweises ist. 
Die FLS werden monatlich getrennt erfasst. Das vermeidet im Falle einer rückwirkend abzurechnenden Vergütungsanpassung doppelten Antragsaufwand und schafft im Verlauf des Bewilligungszeitraums Transparenz zum Umfang der in Anspruch genommenen Betreuungsleistungen. Entsprechend den beiden Quittierungsbelegmustern erfolgt die Angabe in 2 Spalten, getrennt nach direkten und mittelbaren klientenbezogenen FLS. Sie können diese Erfassungsfelder mit Ihrer hauseigenen EDV verknüpfen oder händisch ausfüllen.</t>
  </si>
  <si>
    <r>
      <t xml:space="preserve">Die vertraglich festgelegte Refinanzierung umfasst sämtliche der in § 2 der LPV genannten Leistungen. Alle ggfs. darüber hinausgehenden Leistungen werden aus diesem Grunde </t>
    </r>
    <r>
      <rPr>
        <u/>
        <sz val="11"/>
        <rFont val="Segoe UI"/>
        <family val="2"/>
      </rPr>
      <t xml:space="preserve">nicht </t>
    </r>
    <r>
      <rPr>
        <sz val="11"/>
        <rFont val="Segoe UI"/>
        <family val="2"/>
      </rPr>
      <t>gesondert vergütet (vgl. Ziffer B.5 der Hinweise).</t>
    </r>
  </si>
  <si>
    <t>Die grünen Erfassungsfelder zu den antragsrelevanten Entgeltzeiträumen (Seite 2, Ziffer 2) sind mit dem Datum des Beginns der Entgeltzeiträume vorausgefüllt. Sind bzw. werden künftig andere Entgeltzeiträume antragsrelevant, können diese Erfassungsfelder entsprechend überschrieben werden. Die sich anschließende Berechnung (Summe der beantragten FLS je Entgeltzeitraum, Ziffer 2) berücksichtigt automatisch die geänderten Datumsangaben.</t>
  </si>
  <si>
    <t xml:space="preserve"> vom</t>
  </si>
  <si>
    <r>
      <t xml:space="preserve">Entgeltzeit-
raum </t>
    </r>
    <r>
      <rPr>
        <sz val="11"/>
        <rFont val="Segoe UI"/>
        <family val="2"/>
      </rPr>
      <t>(s. Ziffer 2)</t>
    </r>
  </si>
  <si>
    <t>Entgeltzeiträume vom/bis:</t>
  </si>
  <si>
    <t xml:space="preserve"> (Vor- und Zuname sowie Wohnanschrift)</t>
  </si>
  <si>
    <t>vom</t>
  </si>
  <si>
    <r>
      <t xml:space="preserve"> Tatsächlich erbrachte Leistungen im Bewilligungszeitraum </t>
    </r>
    <r>
      <rPr>
        <u/>
        <sz val="11"/>
        <rFont val="Segoe UI"/>
        <family val="2"/>
      </rPr>
      <t>lt. Anlage</t>
    </r>
    <r>
      <rPr>
        <sz val="11"/>
        <rFont val="Segoe UI"/>
        <family val="2"/>
      </rPr>
      <t>:</t>
    </r>
  </si>
  <si>
    <t xml:space="preserve"> - LV</t>
  </si>
  <si>
    <t>= Landesrahmenvertrag nach § 80 SGB XII NRW</t>
  </si>
  <si>
    <t>= Leistungsvereinbarung</t>
  </si>
  <si>
    <t>besonderer sozialer Schwierigkeiten in Westfalen-Lippe geltenden Regelungen bestehend aus:</t>
  </si>
  <si>
    <t>= ABW Hinweise zur Leistung, Vergütung und Abrechnung (Stand: April 2026)</t>
  </si>
  <si>
    <r>
      <t xml:space="preserve">Über den Budgetnachweis sind die in dem jeweiligen Bewilligungszeitraum tatsächlich erbrachten Fachleistungsstunden (FLS) zu beantragen. Weitergehende Berechnungen in </t>
    </r>
    <r>
      <rPr>
        <u/>
        <sz val="11"/>
        <rFont val="Segoe UI"/>
        <family val="2"/>
      </rPr>
      <t>Euro</t>
    </r>
    <r>
      <rPr>
        <sz val="11"/>
        <rFont val="Segoe UI"/>
        <family val="2"/>
      </rPr>
      <t xml:space="preserve"> sind im Antrag </t>
    </r>
    <r>
      <rPr>
        <u/>
        <sz val="11"/>
        <rFont val="Segoe UI"/>
        <family val="2"/>
      </rPr>
      <t>entbehrlich</t>
    </r>
    <r>
      <rPr>
        <sz val="11"/>
        <rFont val="Segoe UI"/>
        <family val="2"/>
      </rPr>
      <t>. Für die beantragten FLS berücksichtigt die Abrechnungsstelle des LWL den für den jeweiligen Entgeltzeitraum vereinbarten Vergütungssatz je FLS. Ferner wird ebenfalls beachtet, dass die Abrechnung der Fahrt- und Wegezeiten sowie der Fehlkontakte lt. § 2 der VV mittels eines Geldzuschlages in Höhe von 20 % sowie 5 % zu den tatsächlich erbrachten Leistungen erfolgt. Die Angabe Ihrer Bankverbindung ist erforderlich.</t>
    </r>
  </si>
  <si>
    <r>
      <t xml:space="preserve">Folgende mittelbare klientenbezogene Tätigkeiten können gemäß Ziffer A.1. der ABW Hinweise wie direkte Leistungen abgerechnet werden:
-  Aufsuchen von Behörden
-  Gespräche im sozialen Umfeld der leistungsberechtigten Person
-  Kooperationskontakte mit gesetzlichen Betreuerinnen und Betreuern
-  Telefonate und Schriftverkehr bzgl. Alltagsangelegenheiten der leistungsberechtigten Person.
Die vertraglich festgelegte Refinanzierung umfasst sämtliche der in Ziffer A.1. der Hinwesie genannten Leistungen. Alle ggfls. darüber hinausgehenden Leistungen werden aus diesem Grunde </t>
    </r>
    <r>
      <rPr>
        <u/>
        <sz val="11"/>
        <rFont val="Segoe UI"/>
        <family val="2"/>
      </rPr>
      <t>nicht</t>
    </r>
    <r>
      <rPr>
        <sz val="11"/>
        <rFont val="Segoe UI"/>
        <family val="2"/>
      </rPr>
      <t xml:space="preserve"> gesondert vergütet (vgl. Ziffer B.5. der Hinweise).</t>
    </r>
  </si>
  <si>
    <t xml:space="preserve"> Diese Leistungen werden gemäß § 2 Abs. 3 und 4 der Vergütungsvereinbarung mit einem Zuschlag</t>
  </si>
  <si>
    <t>Hiermit wird erklärt, dass die Verpflichtungen aus den Vereinbarungen nach §§ 75 ff. SGB Xll eingehalten wurden und alle hier gemachten Angaben je Betreuungskontakt anhand der Quittierungsbelege sowie der individuellen Betreuungsdokumentationen jederzeit nachgewiesen werden können. Diese Unterlagen sind fünf Jahre lang aufzubewahren und auf Verlangen des LWL vorzulegen (Ziffer C.6. der Hinweise).</t>
  </si>
  <si>
    <r>
      <t xml:space="preserve">Über den Budgetnachweis werden auf Grundlage der monatlichen Quittierungsbelege im nachstehenden Umfang
gemäß Ziffer A.1. der ABW-Hinweise folgende Zeiten zur Abrechnung beantragt:
1.1) Im </t>
    </r>
    <r>
      <rPr>
        <u/>
        <sz val="11"/>
        <rFont val="Segoe UI"/>
        <family val="2"/>
      </rPr>
      <t>direkten</t>
    </r>
    <r>
      <rPr>
        <sz val="11"/>
        <rFont val="Segoe UI"/>
        <family val="2"/>
      </rPr>
      <t xml:space="preserve"> Betreuungskontakt erbrachte Minuten (direkte Fachleistungsminuten = D-FLMin). 
1.2) Im Rahmen der unter den </t>
    </r>
    <r>
      <rPr>
        <u/>
        <sz val="11"/>
        <rFont val="Segoe UI"/>
        <family val="2"/>
      </rPr>
      <t>ersten 4 Spiegelstrichen</t>
    </r>
    <r>
      <rPr>
        <sz val="11"/>
        <rFont val="Segoe UI"/>
        <family val="2"/>
      </rPr>
      <t xml:space="preserve"> (s. Erläuterungen zum Antrag) benannten,
        </t>
    </r>
    <r>
      <rPr>
        <u/>
        <sz val="11"/>
        <rFont val="Segoe UI"/>
        <family val="2"/>
      </rPr>
      <t>mittelbaren</t>
    </r>
    <r>
      <rPr>
        <sz val="11"/>
        <rFont val="Segoe UI"/>
        <family val="2"/>
      </rPr>
      <t xml:space="preserve"> klientenbezogenen Tätigkeiten (= M-FLMin).
Die Summe aus D-FLMin und M-FLMin wird in abrechnungsrelevante Fachleistungsstunden (FLS) umgerechnet. 
(= Ergebnis </t>
    </r>
    <r>
      <rPr>
        <u/>
        <sz val="11"/>
        <rFont val="Segoe UI"/>
        <family val="2"/>
      </rPr>
      <t>vor</t>
    </r>
    <r>
      <rPr>
        <sz val="11"/>
        <rFont val="Segoe UI"/>
        <family val="2"/>
      </rPr>
      <t xml:space="preserve"> Zuschlagsberechnung nach § 2 Abs. 3 + 4 der Vergütungsvereinbarung)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</si>
</sst>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 _€_-;\-* #,##0.00\ _€_-;_-* &quot;-&quot;??\ _€_-;_-@_-"/>
    <numFmt numFmtId="165" formatCode="mmmm"/>
    <numFmt numFmtId="166" formatCode="_-* #,##0.00\ _€_-;\-* #,##0.00\ _€_-;_-* &quot;-&quot;\ _€_-;_-@_-"/>
    <numFmt numFmtId="167" formatCode="dd/mm/yyyy\ \ &quot;bis&quot;"/>
    <numFmt numFmtId="168" formatCode="&quot;=&quot;\ \ \ \ 0.00\ &quot;€&quot;"/>
    <numFmt numFmtId="169" formatCode="#.00\ &quot;FLS&quot;"/>
    <numFmt numFmtId="170" formatCode="&quot;+     &quot;#,###"/>
    <numFmt numFmtId="171" formatCode="&quot;: 60   =  &quot;#,##0.00"/>
  </numFmts>
  <fonts count="21" x14ac:knownFonts="1">
    <font>
      <sz val="11"/>
      <color theme="1"/>
      <name val="Arial"/>
      <family val="2"/>
    </font>
    <font>
      <u/>
      <sz val="11"/>
      <color theme="10"/>
      <name val="Arial"/>
      <family val="2"/>
    </font>
    <font>
      <sz val="11"/>
      <color theme="1"/>
      <name val="Arial"/>
      <family val="2"/>
    </font>
    <font>
      <sz val="8"/>
      <name val="Arial"/>
      <family val="2"/>
    </font>
    <font>
      <sz val="11"/>
      <name val="Segoe UI"/>
      <family val="2"/>
    </font>
    <font>
      <b/>
      <sz val="11"/>
      <name val="Segoe UI"/>
      <family val="2"/>
    </font>
    <font>
      <b/>
      <sz val="9"/>
      <color theme="0"/>
      <name val="Segoe UI"/>
      <family val="2"/>
    </font>
    <font>
      <sz val="8"/>
      <name val="Segoe UI"/>
      <family val="2"/>
    </font>
    <font>
      <u/>
      <sz val="11"/>
      <name val="Segoe UI"/>
      <family val="2"/>
    </font>
    <font>
      <b/>
      <sz val="8"/>
      <name val="Segoe UI"/>
      <family val="2"/>
    </font>
    <font>
      <sz val="11"/>
      <color rgb="FFFF0000"/>
      <name val="Arial"/>
      <family val="2"/>
    </font>
    <font>
      <b/>
      <u/>
      <sz val="14"/>
      <name val="Segoe UI"/>
      <family val="2"/>
    </font>
    <font>
      <sz val="11"/>
      <name val="Arial"/>
      <family val="2"/>
    </font>
    <font>
      <b/>
      <sz val="14"/>
      <name val="Segoe UI"/>
      <family val="2"/>
    </font>
    <font>
      <b/>
      <sz val="11"/>
      <name val="Arial"/>
      <family val="2"/>
    </font>
    <font>
      <i/>
      <sz val="9"/>
      <name val="Segoe UI"/>
      <family val="2"/>
    </font>
    <font>
      <b/>
      <sz val="12"/>
      <name val="Segoe UI"/>
      <family val="2"/>
    </font>
    <font>
      <sz val="10"/>
      <name val="Arial"/>
      <family val="2"/>
    </font>
    <font>
      <b/>
      <u/>
      <sz val="11"/>
      <name val="Segoe UI"/>
      <family val="2"/>
    </font>
    <font>
      <sz val="9"/>
      <name val="Segoe UI"/>
      <family val="2"/>
    </font>
    <font>
      <sz val="14"/>
      <name val="Segoe UI"/>
      <family val="2"/>
    </font>
  </fonts>
  <fills count="5">
    <fill>
      <patternFill patternType="none"/>
    </fill>
    <fill>
      <patternFill patternType="gray125"/>
    </fill>
    <fill>
      <patternFill patternType="solid">
        <fgColor rgb="FFE5FFE5"/>
        <bgColor indexed="64"/>
      </patternFill>
    </fill>
    <fill>
      <patternFill patternType="solid">
        <fgColor rgb="FFFFFF00"/>
        <bgColor indexed="64"/>
      </patternFill>
    </fill>
    <fill>
      <patternFill patternType="solid">
        <fgColor theme="0" tint="-0.14999847407452621"/>
        <bgColor indexed="64"/>
      </patternFill>
    </fill>
  </fills>
  <borders count="52">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style="thin">
        <color indexed="64"/>
      </top>
      <bottom style="hair">
        <color auto="1"/>
      </bottom>
      <diagonal/>
    </border>
    <border>
      <left/>
      <right style="thin">
        <color indexed="64"/>
      </right>
      <top style="thin">
        <color indexed="64"/>
      </top>
      <bottom style="hair">
        <color auto="1"/>
      </bottom>
      <diagonal/>
    </border>
    <border>
      <left style="hair">
        <color indexed="64"/>
      </left>
      <right style="hair">
        <color indexed="64"/>
      </right>
      <top style="hair">
        <color indexed="64"/>
      </top>
      <bottom/>
      <diagonal/>
    </border>
    <border>
      <left/>
      <right/>
      <top style="medium">
        <color auto="1"/>
      </top>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hair">
        <color indexed="64"/>
      </right>
      <top style="hair">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hair">
        <color auto="1"/>
      </left>
      <right style="thin">
        <color indexed="64"/>
      </right>
      <top style="hair">
        <color auto="1"/>
      </top>
      <bottom style="medium">
        <color indexed="64"/>
      </bottom>
      <diagonal/>
    </border>
    <border>
      <left style="hair">
        <color auto="1"/>
      </left>
      <right style="thin">
        <color indexed="64"/>
      </right>
      <top style="hair">
        <color auto="1"/>
      </top>
      <bottom style="hair">
        <color auto="1"/>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3">
    <xf numFmtId="0" fontId="0" fillId="0" borderId="0"/>
    <xf numFmtId="0" fontId="1" fillId="0" borderId="0" applyNumberFormat="0" applyFill="0" applyBorder="0" applyAlignment="0" applyProtection="0">
      <alignment vertical="top"/>
      <protection locked="0"/>
    </xf>
    <xf numFmtId="164" fontId="2" fillId="0" borderId="0" applyFont="0" applyFill="0" applyBorder="0" applyAlignment="0" applyProtection="0"/>
  </cellStyleXfs>
  <cellXfs count="205">
    <xf numFmtId="0" fontId="0" fillId="0" borderId="0" xfId="0"/>
    <xf numFmtId="0" fontId="3" fillId="0" borderId="0" xfId="0" applyFont="1" applyAlignment="1" applyProtection="1">
      <alignment horizontal="center"/>
      <protection locked="0"/>
    </xf>
    <xf numFmtId="0" fontId="3" fillId="0" borderId="0" xfId="0" applyFont="1" applyAlignment="1" applyProtection="1">
      <alignment horizontal="center"/>
    </xf>
    <xf numFmtId="0" fontId="6" fillId="0" borderId="0" xfId="0" applyFont="1" applyFill="1" applyBorder="1" applyAlignment="1" applyProtection="1">
      <alignment horizontal="right" vertical="center"/>
    </xf>
    <xf numFmtId="14" fontId="6" fillId="0" borderId="0" xfId="0" applyNumberFormat="1" applyFont="1" applyFill="1" applyBorder="1" applyAlignment="1" applyProtection="1">
      <alignment horizontal="left" vertical="center"/>
    </xf>
    <xf numFmtId="0" fontId="6" fillId="0" borderId="0" xfId="0" applyFont="1" applyAlignment="1" applyProtection="1">
      <alignment horizontal="right" vertical="center"/>
    </xf>
    <xf numFmtId="14" fontId="6" fillId="0" borderId="0" xfId="0" applyNumberFormat="1" applyFont="1" applyFill="1" applyBorder="1" applyAlignment="1" applyProtection="1">
      <alignment horizontal="center" vertical="center"/>
    </xf>
    <xf numFmtId="0" fontId="7" fillId="0" borderId="0" xfId="0" applyFont="1" applyBorder="1" applyAlignment="1" applyProtection="1">
      <alignment horizontal="center"/>
    </xf>
    <xf numFmtId="0" fontId="4" fillId="0" borderId="14" xfId="0" applyFont="1" applyBorder="1" applyAlignment="1" applyProtection="1">
      <alignment horizontal="center"/>
    </xf>
    <xf numFmtId="0" fontId="7" fillId="0" borderId="6" xfId="0" applyFont="1" applyBorder="1" applyAlignment="1" applyProtection="1">
      <alignment horizontal="center"/>
    </xf>
    <xf numFmtId="0" fontId="9" fillId="0" borderId="6" xfId="0" applyFont="1" applyBorder="1" applyAlignment="1" applyProtection="1">
      <alignment horizontal="center" vertical="center"/>
    </xf>
    <xf numFmtId="0" fontId="7" fillId="0" borderId="8" xfId="0" applyFont="1" applyBorder="1" applyAlignment="1" applyProtection="1">
      <alignment horizontal="center"/>
    </xf>
    <xf numFmtId="0" fontId="4" fillId="0" borderId="0" xfId="0" applyFont="1" applyAlignment="1" applyProtection="1">
      <alignment horizontal="left"/>
    </xf>
    <xf numFmtId="0" fontId="7" fillId="0" borderId="0" xfId="0" applyFont="1" applyAlignment="1" applyProtection="1">
      <alignment horizontal="center"/>
    </xf>
    <xf numFmtId="0" fontId="4" fillId="0" borderId="3" xfId="0" applyFont="1" applyFill="1" applyBorder="1" applyAlignment="1" applyProtection="1">
      <alignment horizontal="center" vertical="center"/>
    </xf>
    <xf numFmtId="0" fontId="4" fillId="0" borderId="25" xfId="0" applyFont="1" applyFill="1" applyBorder="1" applyAlignment="1" applyProtection="1">
      <alignment horizontal="center" vertical="center"/>
    </xf>
    <xf numFmtId="0" fontId="9" fillId="0" borderId="0" xfId="0" applyFont="1" applyAlignment="1" applyProtection="1">
      <alignment horizontal="center"/>
    </xf>
    <xf numFmtId="166" fontId="4" fillId="0" borderId="14" xfId="2" applyNumberFormat="1" applyFont="1" applyFill="1" applyBorder="1" applyAlignment="1" applyProtection="1">
      <alignment horizontal="right"/>
    </xf>
    <xf numFmtId="171" fontId="5" fillId="0" borderId="14" xfId="2" applyNumberFormat="1" applyFont="1" applyFill="1" applyBorder="1" applyAlignment="1" applyProtection="1">
      <alignment horizontal="center"/>
    </xf>
    <xf numFmtId="0" fontId="4" fillId="0" borderId="0" xfId="0" applyFont="1" applyAlignment="1" applyProtection="1">
      <alignment horizontal="justify" vertical="top" wrapText="1"/>
    </xf>
    <xf numFmtId="0" fontId="10" fillId="0" borderId="0" xfId="0" applyFont="1" applyAlignment="1">
      <alignment vertical="center"/>
    </xf>
    <xf numFmtId="0" fontId="12" fillId="0" borderId="0" xfId="0" applyFont="1"/>
    <xf numFmtId="0" fontId="4" fillId="0" borderId="39" xfId="0" applyFont="1" applyBorder="1" applyAlignment="1">
      <alignment vertical="center"/>
    </xf>
    <xf numFmtId="0" fontId="4" fillId="0" borderId="0" xfId="0" applyFont="1" applyBorder="1" applyAlignment="1">
      <alignment vertical="center"/>
    </xf>
    <xf numFmtId="0" fontId="4" fillId="0" borderId="40" xfId="0" applyFont="1" applyBorder="1" applyAlignment="1">
      <alignment vertical="center"/>
    </xf>
    <xf numFmtId="0" fontId="12" fillId="0" borderId="0" xfId="0" applyFont="1" applyAlignment="1">
      <alignment vertical="center"/>
    </xf>
    <xf numFmtId="0" fontId="4" fillId="0" borderId="39" xfId="0" quotePrefix="1" applyFont="1" applyBorder="1" applyAlignment="1">
      <alignment horizontal="left" vertical="center"/>
    </xf>
    <xf numFmtId="0" fontId="8" fillId="0" borderId="0" xfId="1" quotePrefix="1" applyFont="1" applyBorder="1" applyAlignment="1" applyProtection="1">
      <alignment vertical="center"/>
    </xf>
    <xf numFmtId="0" fontId="4" fillId="0" borderId="0" xfId="0" quotePrefix="1" applyFont="1" applyBorder="1" applyAlignment="1">
      <alignment horizontal="left" vertical="center"/>
    </xf>
    <xf numFmtId="0" fontId="8" fillId="0" borderId="0" xfId="1" applyFont="1" applyBorder="1" applyAlignment="1" applyProtection="1">
      <alignment vertical="center"/>
    </xf>
    <xf numFmtId="0" fontId="12" fillId="0" borderId="0" xfId="0" quotePrefix="1" applyFont="1" applyAlignment="1">
      <alignment vertical="center"/>
    </xf>
    <xf numFmtId="0" fontId="4" fillId="0" borderId="39" xfId="0" applyFont="1" applyBorder="1" applyAlignment="1">
      <alignment horizontal="left" vertical="top" indent="1"/>
    </xf>
    <xf numFmtId="0" fontId="4" fillId="0" borderId="49" xfId="0" applyFont="1" applyBorder="1" applyAlignment="1">
      <alignment horizontal="left" vertical="top" indent="1"/>
    </xf>
    <xf numFmtId="0" fontId="4" fillId="0" borderId="41" xfId="0" applyFont="1" applyBorder="1" applyAlignment="1">
      <alignment horizontal="left" vertical="top" indent="1"/>
    </xf>
    <xf numFmtId="0" fontId="4" fillId="0" borderId="0" xfId="0" applyFont="1"/>
    <xf numFmtId="0" fontId="4" fillId="0" borderId="0" xfId="0" applyFont="1" applyBorder="1" applyAlignment="1" applyProtection="1">
      <alignment vertical="center"/>
      <protection locked="0"/>
    </xf>
    <xf numFmtId="0" fontId="4" fillId="0" borderId="37" xfId="0" applyFont="1" applyBorder="1" applyAlignment="1" applyProtection="1">
      <alignment vertical="center"/>
    </xf>
    <xf numFmtId="0" fontId="4" fillId="0" borderId="12" xfId="0" applyFont="1" applyBorder="1" applyAlignment="1" applyProtection="1">
      <alignment vertical="center"/>
    </xf>
    <xf numFmtId="0" fontId="4" fillId="0" borderId="20" xfId="0" applyFont="1" applyBorder="1" applyAlignment="1" applyProtection="1">
      <alignment horizontal="left" vertical="center"/>
    </xf>
    <xf numFmtId="0" fontId="4" fillId="0" borderId="12" xfId="0" applyFont="1" applyBorder="1" applyAlignment="1" applyProtection="1">
      <alignment horizontal="left" vertical="center"/>
    </xf>
    <xf numFmtId="3" fontId="4" fillId="0" borderId="12" xfId="0" applyNumberFormat="1" applyFont="1" applyBorder="1" applyAlignment="1" applyProtection="1">
      <alignment horizontal="left" vertical="center"/>
    </xf>
    <xf numFmtId="0" fontId="12" fillId="0" borderId="0" xfId="0" applyFont="1" applyAlignment="1" applyProtection="1">
      <alignment vertical="center"/>
      <protection locked="0"/>
    </xf>
    <xf numFmtId="0" fontId="4" fillId="0" borderId="8" xfId="0" applyFont="1" applyBorder="1" applyAlignment="1" applyProtection="1">
      <alignment vertical="center"/>
    </xf>
    <xf numFmtId="0" fontId="4" fillId="0" borderId="1" xfId="0" applyFont="1" applyBorder="1" applyAlignment="1" applyProtection="1">
      <alignment vertical="center"/>
    </xf>
    <xf numFmtId="0" fontId="4" fillId="0" borderId="38" xfId="0" applyFont="1" applyBorder="1" applyAlignment="1" applyProtection="1">
      <alignment vertical="center"/>
    </xf>
    <xf numFmtId="0" fontId="4" fillId="0" borderId="1" xfId="0" applyFont="1" applyBorder="1" applyAlignment="1" applyProtection="1">
      <alignment horizontal="center" vertical="center"/>
    </xf>
    <xf numFmtId="14" fontId="4" fillId="0" borderId="15" xfId="0" applyNumberFormat="1" applyFont="1" applyFill="1" applyBorder="1" applyAlignment="1" applyProtection="1">
      <alignment horizontal="center" vertical="center"/>
    </xf>
    <xf numFmtId="0" fontId="4" fillId="0" borderId="9" xfId="0" applyFont="1" applyBorder="1" applyAlignment="1" applyProtection="1">
      <alignment vertical="center"/>
    </xf>
    <xf numFmtId="0" fontId="4" fillId="0" borderId="0" xfId="0" applyFont="1" applyProtection="1"/>
    <xf numFmtId="0" fontId="12" fillId="0" borderId="0" xfId="0" applyFont="1" applyProtection="1">
      <protection locked="0"/>
    </xf>
    <xf numFmtId="0" fontId="5" fillId="0" borderId="0" xfId="0" applyFont="1" applyProtection="1"/>
    <xf numFmtId="3" fontId="4" fillId="0" borderId="0" xfId="0" applyNumberFormat="1" applyFont="1" applyProtection="1"/>
    <xf numFmtId="0" fontId="4" fillId="0" borderId="0" xfId="0" applyFont="1" applyBorder="1" applyProtection="1"/>
    <xf numFmtId="3" fontId="4" fillId="0" borderId="0" xfId="0" applyNumberFormat="1" applyFont="1" applyBorder="1" applyProtection="1"/>
    <xf numFmtId="0" fontId="5" fillId="0" borderId="6" xfId="0" applyFont="1" applyBorder="1" applyAlignment="1" applyProtection="1">
      <alignment vertical="center" wrapText="1"/>
    </xf>
    <xf numFmtId="0" fontId="4" fillId="0" borderId="0" xfId="0" applyFont="1" applyBorder="1" applyAlignment="1" applyProtection="1">
      <alignment vertical="center" wrapText="1"/>
    </xf>
    <xf numFmtId="0" fontId="5" fillId="0" borderId="11" xfId="0" applyFont="1" applyBorder="1" applyAlignment="1" applyProtection="1">
      <alignment horizontal="left" vertical="center" wrapText="1"/>
    </xf>
    <xf numFmtId="0" fontId="5" fillId="0" borderId="0" xfId="0" applyFont="1" applyBorder="1" applyAlignment="1" applyProtection="1">
      <alignment vertical="center"/>
    </xf>
    <xf numFmtId="0" fontId="5" fillId="0" borderId="0" xfId="0" applyFont="1" applyBorder="1" applyAlignment="1" applyProtection="1">
      <alignment horizontal="center" vertical="center"/>
    </xf>
    <xf numFmtId="0" fontId="4" fillId="0" borderId="0" xfId="0" applyFont="1" applyBorder="1" applyAlignment="1" applyProtection="1">
      <alignment vertical="center"/>
    </xf>
    <xf numFmtId="3" fontId="5" fillId="0" borderId="0" xfId="0" applyNumberFormat="1" applyFont="1" applyBorder="1" applyAlignment="1" applyProtection="1">
      <alignment horizontal="center" vertical="center" wrapText="1"/>
    </xf>
    <xf numFmtId="3" fontId="5" fillId="0" borderId="0" xfId="0" quotePrefix="1" applyNumberFormat="1" applyFont="1" applyBorder="1" applyAlignment="1" applyProtection="1">
      <alignment horizontal="center" vertical="center" wrapText="1"/>
    </xf>
    <xf numFmtId="0" fontId="4" fillId="0" borderId="7" xfId="0" applyFont="1" applyBorder="1" applyAlignment="1" applyProtection="1">
      <alignment horizontal="left" vertical="center"/>
    </xf>
    <xf numFmtId="0" fontId="4" fillId="0" borderId="17" xfId="0" applyFont="1" applyFill="1" applyBorder="1" applyAlignment="1" applyProtection="1">
      <alignment horizontal="center"/>
    </xf>
    <xf numFmtId="165" fontId="4" fillId="0" borderId="14" xfId="0" applyNumberFormat="1" applyFont="1" applyFill="1" applyBorder="1" applyAlignment="1" applyProtection="1">
      <alignment horizontal="left"/>
    </xf>
    <xf numFmtId="0" fontId="4" fillId="0" borderId="14" xfId="0" applyFont="1" applyFill="1" applyBorder="1" applyAlignment="1" applyProtection="1">
      <alignment horizontal="center"/>
    </xf>
    <xf numFmtId="3" fontId="4" fillId="2" borderId="32" xfId="2" applyNumberFormat="1" applyFont="1" applyFill="1" applyBorder="1" applyAlignment="1" applyProtection="1">
      <alignment horizontal="right" indent="1"/>
      <protection locked="0"/>
    </xf>
    <xf numFmtId="0" fontId="4" fillId="0" borderId="7" xfId="0" applyFont="1" applyBorder="1" applyAlignment="1" applyProtection="1">
      <alignment horizontal="left"/>
      <protection locked="0"/>
    </xf>
    <xf numFmtId="3" fontId="4" fillId="2" borderId="33" xfId="2" applyNumberFormat="1" applyFont="1" applyFill="1" applyBorder="1" applyAlignment="1" applyProtection="1">
      <alignment horizontal="right" indent="1"/>
      <protection locked="0"/>
    </xf>
    <xf numFmtId="166" fontId="12" fillId="0" borderId="0" xfId="0" applyNumberFormat="1" applyFont="1" applyProtection="1">
      <protection locked="0"/>
    </xf>
    <xf numFmtId="165" fontId="4" fillId="0" borderId="22" xfId="0" applyNumberFormat="1" applyFont="1" applyFill="1" applyBorder="1" applyAlignment="1" applyProtection="1">
      <alignment horizontal="left"/>
    </xf>
    <xf numFmtId="0" fontId="4" fillId="0" borderId="22" xfId="0" applyFont="1" applyFill="1" applyBorder="1" applyAlignment="1" applyProtection="1">
      <alignment horizontal="center"/>
    </xf>
    <xf numFmtId="0" fontId="4" fillId="0" borderId="0" xfId="0" applyFont="1" applyBorder="1" applyAlignment="1" applyProtection="1">
      <alignment horizontal="left" vertical="center"/>
    </xf>
    <xf numFmtId="0" fontId="4" fillId="0" borderId="23" xfId="0" applyFont="1" applyFill="1" applyBorder="1" applyProtection="1"/>
    <xf numFmtId="3" fontId="4" fillId="0" borderId="23" xfId="0" applyNumberFormat="1" applyFont="1" applyFill="1" applyBorder="1" applyAlignment="1" applyProtection="1">
      <alignment horizontal="right" indent="1"/>
    </xf>
    <xf numFmtId="0" fontId="4" fillId="0" borderId="34" xfId="0" applyFont="1" applyBorder="1" applyProtection="1"/>
    <xf numFmtId="0" fontId="4" fillId="0" borderId="34" xfId="0" applyFont="1" applyBorder="1" applyAlignment="1" applyProtection="1">
      <alignment horizontal="left"/>
    </xf>
    <xf numFmtId="0" fontId="4" fillId="0" borderId="7" xfId="0" applyFont="1" applyBorder="1" applyProtection="1"/>
    <xf numFmtId="0" fontId="5" fillId="0" borderId="0" xfId="0" applyFont="1" applyBorder="1" applyAlignment="1" applyProtection="1">
      <alignment horizontal="right" vertical="center"/>
    </xf>
    <xf numFmtId="3" fontId="5" fillId="0" borderId="3" xfId="2" applyNumberFormat="1" applyFont="1" applyFill="1" applyBorder="1" applyAlignment="1" applyProtection="1">
      <alignment horizontal="right" indent="1"/>
    </xf>
    <xf numFmtId="170" fontId="5" fillId="0" borderId="3" xfId="2" applyNumberFormat="1" applyFont="1" applyFill="1" applyBorder="1" applyAlignment="1" applyProtection="1">
      <alignment horizontal="right" indent="1"/>
    </xf>
    <xf numFmtId="0" fontId="5" fillId="0" borderId="7" xfId="0" applyFont="1" applyBorder="1" applyAlignment="1" applyProtection="1">
      <alignment vertical="center"/>
    </xf>
    <xf numFmtId="166" fontId="14" fillId="0" borderId="0" xfId="0" applyNumberFormat="1" applyFont="1" applyAlignment="1" applyProtection="1">
      <alignment vertical="center"/>
      <protection locked="0"/>
    </xf>
    <xf numFmtId="0" fontId="14" fillId="0" borderId="0" xfId="0" applyFont="1" applyAlignment="1" applyProtection="1">
      <alignment vertical="center"/>
      <protection locked="0"/>
    </xf>
    <xf numFmtId="0" fontId="4" fillId="0" borderId="1" xfId="0" applyFont="1" applyBorder="1" applyProtection="1"/>
    <xf numFmtId="3" fontId="4" fillId="0" borderId="1" xfId="0" applyNumberFormat="1" applyFont="1" applyBorder="1" applyProtection="1"/>
    <xf numFmtId="0" fontId="4" fillId="0" borderId="9" xfId="0" applyFont="1" applyBorder="1" applyProtection="1"/>
    <xf numFmtId="3" fontId="4" fillId="0" borderId="0" xfId="0" applyNumberFormat="1" applyFont="1" applyAlignment="1" applyProtection="1">
      <alignment horizontal="left"/>
    </xf>
    <xf numFmtId="0" fontId="15" fillId="0" borderId="0" xfId="0" applyFont="1" applyAlignment="1" applyProtection="1">
      <alignment horizontal="center" vertical="center"/>
    </xf>
    <xf numFmtId="0" fontId="5" fillId="0" borderId="0" xfId="0" applyFont="1" applyFill="1" applyBorder="1" applyProtection="1"/>
    <xf numFmtId="0" fontId="5" fillId="0" borderId="4" xfId="0" applyFont="1" applyBorder="1" applyAlignment="1" applyProtection="1">
      <alignment horizontal="left"/>
    </xf>
    <xf numFmtId="0" fontId="4" fillId="0" borderId="2" xfId="0" applyFont="1" applyBorder="1" applyAlignment="1" applyProtection="1"/>
    <xf numFmtId="0" fontId="4" fillId="0" borderId="2" xfId="0" applyFont="1" applyBorder="1" applyAlignment="1" applyProtection="1">
      <alignment horizontal="center"/>
    </xf>
    <xf numFmtId="0" fontId="5" fillId="0" borderId="2" xfId="0" applyFont="1" applyFill="1" applyBorder="1" applyProtection="1"/>
    <xf numFmtId="3" fontId="5" fillId="0" borderId="5" xfId="0" applyNumberFormat="1" applyFont="1" applyBorder="1" applyAlignment="1" applyProtection="1">
      <alignment horizontal="right"/>
    </xf>
    <xf numFmtId="0" fontId="4" fillId="0" borderId="6" xfId="0" applyFont="1" applyFill="1" applyBorder="1" applyAlignment="1" applyProtection="1">
      <alignment vertical="center"/>
      <protection locked="0"/>
    </xf>
    <xf numFmtId="0" fontId="4" fillId="0" borderId="0" xfId="0" applyFont="1" applyFill="1" applyBorder="1" applyAlignment="1" applyProtection="1">
      <alignment vertical="center"/>
      <protection locked="0"/>
    </xf>
    <xf numFmtId="0" fontId="14" fillId="0" borderId="0" xfId="0" applyFont="1" applyFill="1" applyProtection="1">
      <protection locked="0"/>
    </xf>
    <xf numFmtId="0" fontId="14" fillId="0" borderId="0" xfId="0" applyFont="1" applyProtection="1">
      <protection locked="0"/>
    </xf>
    <xf numFmtId="14" fontId="4" fillId="0" borderId="28" xfId="0" applyNumberFormat="1" applyFont="1" applyBorder="1" applyAlignment="1" applyProtection="1">
      <alignment horizontal="center"/>
    </xf>
    <xf numFmtId="14" fontId="4" fillId="0" borderId="13" xfId="0" applyNumberFormat="1" applyFont="1" applyBorder="1" applyAlignment="1" applyProtection="1">
      <alignment horizontal="center"/>
    </xf>
    <xf numFmtId="14" fontId="4" fillId="0" borderId="19" xfId="0" applyNumberFormat="1" applyFont="1" applyBorder="1" applyAlignment="1" applyProtection="1">
      <alignment horizontal="center"/>
    </xf>
    <xf numFmtId="4" fontId="4" fillId="0" borderId="47" xfId="0" applyNumberFormat="1" applyFont="1" applyFill="1" applyBorder="1" applyAlignment="1" applyProtection="1">
      <alignment horizontal="right" indent="1"/>
    </xf>
    <xf numFmtId="0" fontId="4" fillId="0" borderId="6" xfId="0" applyFont="1" applyBorder="1" applyAlignment="1" applyProtection="1">
      <alignment vertical="center"/>
      <protection locked="0"/>
    </xf>
    <xf numFmtId="14" fontId="4" fillId="0" borderId="28" xfId="0" applyNumberFormat="1" applyFont="1" applyFill="1" applyBorder="1" applyAlignment="1" applyProtection="1">
      <alignment horizontal="center"/>
    </xf>
    <xf numFmtId="14" fontId="4" fillId="0" borderId="13" xfId="0" applyNumberFormat="1" applyFont="1" applyFill="1" applyBorder="1" applyAlignment="1" applyProtection="1">
      <alignment horizontal="center"/>
    </xf>
    <xf numFmtId="14" fontId="4" fillId="0" borderId="19" xfId="0" applyNumberFormat="1" applyFont="1" applyFill="1" applyBorder="1" applyAlignment="1" applyProtection="1">
      <alignment horizontal="center"/>
    </xf>
    <xf numFmtId="4" fontId="4" fillId="0" borderId="46" xfId="0" applyNumberFormat="1" applyFont="1" applyFill="1" applyBorder="1" applyAlignment="1" applyProtection="1">
      <alignment horizontal="right" indent="1"/>
    </xf>
    <xf numFmtId="167" fontId="16" fillId="0" borderId="8" xfId="0" applyNumberFormat="1" applyFont="1" applyBorder="1" applyAlignment="1" applyProtection="1">
      <alignment horizontal="left"/>
    </xf>
    <xf numFmtId="0" fontId="5" fillId="0" borderId="1" xfId="0" applyFont="1" applyBorder="1" applyAlignment="1" applyProtection="1">
      <alignment horizontal="left"/>
    </xf>
    <xf numFmtId="168" fontId="5" fillId="0" borderId="1" xfId="0" applyNumberFormat="1" applyFont="1" applyFill="1" applyBorder="1" applyAlignment="1" applyProtection="1">
      <alignment horizontal="left"/>
    </xf>
    <xf numFmtId="2" fontId="5" fillId="0" borderId="1" xfId="0" applyNumberFormat="1" applyFont="1" applyBorder="1" applyAlignment="1" applyProtection="1">
      <alignment horizontal="left"/>
    </xf>
    <xf numFmtId="4" fontId="5" fillId="0" borderId="16" xfId="0" applyNumberFormat="1" applyFont="1" applyBorder="1" applyAlignment="1" applyProtection="1">
      <alignment horizontal="right" indent="1"/>
    </xf>
    <xf numFmtId="0" fontId="12" fillId="0" borderId="0" xfId="0" applyFont="1" applyProtection="1"/>
    <xf numFmtId="3" fontId="12" fillId="0" borderId="0" xfId="0" applyNumberFormat="1" applyFont="1" applyProtection="1"/>
    <xf numFmtId="3" fontId="12" fillId="0" borderId="0" xfId="0" applyNumberFormat="1" applyFont="1" applyProtection="1">
      <protection locked="0"/>
    </xf>
    <xf numFmtId="0" fontId="4" fillId="2" borderId="0" xfId="0" applyFont="1" applyFill="1" applyAlignment="1" applyProtection="1">
      <alignment horizontal="left" vertical="center"/>
      <protection locked="0"/>
    </xf>
    <xf numFmtId="0" fontId="4" fillId="0" borderId="1" xfId="0" applyFont="1" applyFill="1" applyBorder="1" applyAlignment="1" applyProtection="1">
      <alignment horizontal="left" vertical="center"/>
    </xf>
    <xf numFmtId="0" fontId="4" fillId="0" borderId="1" xfId="0" applyFont="1" applyFill="1" applyBorder="1" applyAlignment="1" applyProtection="1">
      <alignment horizontal="right" vertical="center"/>
    </xf>
    <xf numFmtId="0" fontId="12" fillId="0" borderId="0" xfId="0" applyFont="1" applyAlignment="1" applyProtection="1">
      <alignment vertical="center"/>
    </xf>
    <xf numFmtId="0" fontId="4" fillId="2" borderId="0" xfId="0" applyFont="1" applyFill="1" applyAlignment="1" applyProtection="1">
      <alignment horizontal="left"/>
      <protection locked="0"/>
    </xf>
    <xf numFmtId="0" fontId="4" fillId="2" borderId="0" xfId="0" applyFont="1" applyFill="1" applyAlignment="1" applyProtection="1">
      <alignment horizontal="left" vertical="top"/>
      <protection locked="0"/>
    </xf>
    <xf numFmtId="0" fontId="4" fillId="0" borderId="0" xfId="0" applyFont="1" applyAlignment="1" applyProtection="1">
      <alignment horizontal="left" vertical="center"/>
    </xf>
    <xf numFmtId="0" fontId="4" fillId="0" borderId="0" xfId="0" applyFont="1" applyAlignment="1" applyProtection="1">
      <alignment vertical="center"/>
    </xf>
    <xf numFmtId="0" fontId="4" fillId="0" borderId="0" xfId="0" applyFont="1" applyAlignment="1" applyProtection="1">
      <alignment horizontal="left" vertical="top" wrapText="1"/>
    </xf>
    <xf numFmtId="0" fontId="4" fillId="0" borderId="0" xfId="0" applyFont="1" applyAlignment="1" applyProtection="1">
      <alignment horizontal="left" vertical="center"/>
      <protection locked="0"/>
    </xf>
    <xf numFmtId="0" fontId="4" fillId="0" borderId="0" xfId="0" applyFont="1" applyAlignment="1" applyProtection="1">
      <protection locked="0"/>
    </xf>
    <xf numFmtId="0" fontId="16" fillId="0" borderId="0" xfId="0" applyFont="1" applyProtection="1"/>
    <xf numFmtId="0" fontId="4" fillId="0" borderId="0" xfId="0" applyFont="1" applyAlignment="1" applyProtection="1"/>
    <xf numFmtId="0" fontId="18" fillId="0" borderId="4" xfId="0" applyFont="1" applyBorder="1" applyProtection="1"/>
    <xf numFmtId="0" fontId="4" fillId="0" borderId="2" xfId="0" applyFont="1" applyBorder="1" applyProtection="1"/>
    <xf numFmtId="0" fontId="4" fillId="0" borderId="2" xfId="0" applyFont="1" applyBorder="1" applyAlignment="1" applyProtection="1">
      <alignment horizontal="left"/>
    </xf>
    <xf numFmtId="0" fontId="7" fillId="0" borderId="6" xfId="0" applyFont="1" applyBorder="1" applyAlignment="1" applyProtection="1">
      <alignment vertical="top"/>
    </xf>
    <xf numFmtId="0" fontId="4" fillId="0" borderId="0" xfId="0" applyFont="1" applyBorder="1" applyAlignment="1" applyProtection="1">
      <alignment horizontal="left"/>
    </xf>
    <xf numFmtId="0" fontId="4" fillId="0" borderId="0" xfId="0" applyFont="1" applyBorder="1" applyAlignment="1" applyProtection="1">
      <alignment horizontal="right"/>
      <protection locked="0"/>
    </xf>
    <xf numFmtId="0" fontId="4" fillId="0" borderId="6" xfId="0" applyFont="1" applyBorder="1" applyAlignment="1" applyProtection="1">
      <alignment vertical="center"/>
    </xf>
    <xf numFmtId="0" fontId="4" fillId="0" borderId="0" xfId="0" applyFont="1" applyBorder="1" applyAlignment="1" applyProtection="1">
      <alignment horizontal="right" vertical="center"/>
    </xf>
    <xf numFmtId="14" fontId="4" fillId="2" borderId="14" xfId="0" applyNumberFormat="1" applyFont="1" applyFill="1" applyBorder="1" applyAlignment="1" applyProtection="1">
      <alignment horizontal="center" vertical="center"/>
      <protection locked="0"/>
    </xf>
    <xf numFmtId="0" fontId="4" fillId="0" borderId="0" xfId="0" applyFont="1" applyBorder="1" applyAlignment="1" applyProtection="1">
      <alignment horizontal="right" vertical="center"/>
      <protection locked="0"/>
    </xf>
    <xf numFmtId="0" fontId="4" fillId="0" borderId="6" xfId="0" applyFont="1" applyBorder="1" applyProtection="1"/>
    <xf numFmtId="0" fontId="19" fillId="0" borderId="0" xfId="0" applyFont="1" applyBorder="1" applyAlignment="1" applyProtection="1">
      <alignment vertical="top"/>
    </xf>
    <xf numFmtId="0" fontId="4" fillId="0" borderId="0" xfId="0" applyFont="1" applyBorder="1" applyAlignment="1" applyProtection="1">
      <alignment horizontal="center" vertical="center"/>
    </xf>
    <xf numFmtId="169" fontId="5" fillId="0" borderId="16" xfId="0" applyNumberFormat="1" applyFont="1" applyFill="1" applyBorder="1" applyAlignment="1" applyProtection="1">
      <alignment horizontal="center" vertical="center"/>
    </xf>
    <xf numFmtId="169" fontId="5" fillId="0" borderId="0" xfId="0" applyNumberFormat="1" applyFont="1" applyFill="1" applyBorder="1" applyAlignment="1" applyProtection="1">
      <alignment horizontal="center" vertical="center"/>
    </xf>
    <xf numFmtId="0" fontId="4" fillId="0" borderId="8" xfId="0" applyFont="1" applyBorder="1" applyProtection="1"/>
    <xf numFmtId="0" fontId="20" fillId="2" borderId="14" xfId="0" applyFont="1" applyFill="1" applyBorder="1" applyAlignment="1" applyProtection="1">
      <alignment horizontal="center" vertical="center"/>
      <protection locked="0"/>
    </xf>
    <xf numFmtId="0" fontId="4" fillId="0" borderId="0" xfId="0" applyFont="1" applyFill="1" applyAlignment="1" applyProtection="1">
      <alignment horizontal="center" vertical="center"/>
    </xf>
    <xf numFmtId="0" fontId="3" fillId="0" borderId="0" xfId="0" applyFont="1" applyBorder="1" applyAlignment="1" applyProtection="1">
      <alignment horizontal="center" vertical="center"/>
    </xf>
    <xf numFmtId="0" fontId="20" fillId="0" borderId="0" xfId="0" applyFont="1" applyAlignment="1" applyProtection="1">
      <alignment vertical="center"/>
    </xf>
    <xf numFmtId="0" fontId="4" fillId="0" borderId="0" xfId="0" applyFont="1" applyFill="1" applyAlignment="1" applyProtection="1">
      <alignment horizontal="left" vertical="center"/>
    </xf>
    <xf numFmtId="0" fontId="13" fillId="0" borderId="0" xfId="0" applyFont="1" applyFill="1" applyAlignment="1" applyProtection="1">
      <alignment horizontal="left" vertical="center"/>
    </xf>
    <xf numFmtId="0" fontId="4" fillId="0" borderId="0" xfId="0" applyFont="1" applyAlignment="1" applyProtection="1">
      <alignment horizontal="left" vertical="top"/>
    </xf>
    <xf numFmtId="0" fontId="4" fillId="0" borderId="0" xfId="0" applyFont="1" applyAlignment="1" applyProtection="1">
      <alignment horizontal="left" vertical="top"/>
      <protection locked="0"/>
    </xf>
    <xf numFmtId="0" fontId="5" fillId="0" borderId="0" xfId="0" applyFont="1" applyAlignment="1" applyProtection="1">
      <alignment horizontal="left" vertical="center"/>
    </xf>
    <xf numFmtId="0" fontId="5" fillId="0" borderId="0" xfId="0" applyFont="1" applyAlignment="1" applyProtection="1">
      <alignment horizontal="left" vertical="center"/>
      <protection locked="0"/>
    </xf>
    <xf numFmtId="0" fontId="5" fillId="0" borderId="0" xfId="0" applyFont="1" applyAlignment="1" applyProtection="1">
      <alignment horizontal="center" vertical="center"/>
    </xf>
    <xf numFmtId="0" fontId="4" fillId="0" borderId="1" xfId="0" applyFont="1" applyBorder="1" applyAlignment="1" applyProtection="1">
      <alignment horizontal="left" vertical="center"/>
      <protection locked="0"/>
    </xf>
    <xf numFmtId="0" fontId="5" fillId="0" borderId="0" xfId="0" applyFont="1" applyAlignment="1" applyProtection="1">
      <alignment horizontal="left"/>
    </xf>
    <xf numFmtId="0" fontId="12" fillId="0" borderId="39" xfId="0" applyFont="1" applyBorder="1" applyAlignment="1">
      <alignment vertical="center"/>
    </xf>
    <xf numFmtId="0" fontId="10" fillId="0" borderId="39" xfId="0" applyFont="1" applyBorder="1" applyAlignment="1">
      <alignment vertical="center"/>
    </xf>
    <xf numFmtId="0" fontId="16" fillId="0" borderId="0" xfId="0" applyFont="1" applyAlignment="1" applyProtection="1">
      <alignment horizontal="center" vertical="center"/>
    </xf>
    <xf numFmtId="0" fontId="17" fillId="3" borderId="0" xfId="0" applyFont="1" applyFill="1" applyAlignment="1" applyProtection="1">
      <alignment horizontal="center" vertical="center" textRotation="90" wrapText="1"/>
    </xf>
    <xf numFmtId="0" fontId="4" fillId="2" borderId="12" xfId="1" applyFont="1" applyFill="1" applyBorder="1" applyAlignment="1" applyProtection="1">
      <alignment vertical="center"/>
      <protection locked="0"/>
    </xf>
    <xf numFmtId="0" fontId="4" fillId="0" borderId="12" xfId="0" applyFont="1" applyBorder="1" applyAlignment="1" applyProtection="1">
      <alignment vertical="center"/>
      <protection locked="0"/>
    </xf>
    <xf numFmtId="0" fontId="4" fillId="2" borderId="13" xfId="1" applyFont="1" applyFill="1" applyBorder="1" applyAlignment="1" applyProtection="1">
      <alignment vertical="center"/>
      <protection locked="0"/>
    </xf>
    <xf numFmtId="0" fontId="4" fillId="2" borderId="24" xfId="1" applyFont="1" applyFill="1" applyBorder="1" applyAlignment="1" applyProtection="1">
      <alignment vertical="center"/>
      <protection locked="0"/>
    </xf>
    <xf numFmtId="0" fontId="4" fillId="2" borderId="1" xfId="0" applyFont="1" applyFill="1" applyBorder="1" applyAlignment="1" applyProtection="1">
      <alignment horizontal="left" vertical="center"/>
      <protection locked="0"/>
    </xf>
    <xf numFmtId="0" fontId="4" fillId="2" borderId="13" xfId="1" applyFont="1" applyFill="1" applyBorder="1" applyAlignment="1" applyProtection="1">
      <alignment horizontal="left" vertical="center"/>
      <protection locked="0"/>
    </xf>
    <xf numFmtId="49" fontId="4" fillId="2" borderId="25" xfId="0" applyNumberFormat="1" applyFont="1" applyFill="1" applyBorder="1" applyAlignment="1" applyProtection="1">
      <alignment horizontal="left" vertical="center"/>
      <protection locked="0"/>
    </xf>
    <xf numFmtId="49" fontId="4" fillId="2" borderId="35" xfId="0" applyNumberFormat="1" applyFont="1" applyFill="1" applyBorder="1" applyAlignment="1" applyProtection="1">
      <alignment horizontal="left" vertical="center"/>
      <protection locked="0"/>
    </xf>
    <xf numFmtId="49" fontId="4" fillId="2" borderId="36" xfId="0" applyNumberFormat="1" applyFont="1" applyFill="1" applyBorder="1" applyAlignment="1" applyProtection="1">
      <alignment horizontal="left" vertical="center"/>
      <protection locked="0"/>
    </xf>
    <xf numFmtId="49" fontId="4" fillId="2" borderId="3" xfId="0" applyNumberFormat="1" applyFont="1" applyFill="1" applyBorder="1" applyAlignment="1" applyProtection="1">
      <alignment horizontal="left" vertical="center"/>
      <protection locked="0"/>
    </xf>
    <xf numFmtId="0" fontId="4" fillId="2" borderId="10" xfId="0" applyFont="1" applyFill="1" applyBorder="1" applyAlignment="1" applyProtection="1">
      <protection locked="0"/>
    </xf>
    <xf numFmtId="0" fontId="4" fillId="0" borderId="11" xfId="0" applyFont="1" applyBorder="1" applyAlignment="1" applyProtection="1">
      <protection locked="0"/>
    </xf>
    <xf numFmtId="49" fontId="4" fillId="2" borderId="18" xfId="0" applyNumberFormat="1" applyFont="1" applyFill="1" applyBorder="1" applyAlignment="1" applyProtection="1">
      <alignment vertical="center"/>
      <protection locked="0"/>
    </xf>
    <xf numFmtId="0" fontId="4" fillId="0" borderId="19" xfId="0" applyFont="1" applyBorder="1" applyAlignment="1" applyProtection="1">
      <alignment vertical="center"/>
      <protection locked="0"/>
    </xf>
    <xf numFmtId="0" fontId="4" fillId="0" borderId="0" xfId="0" applyFont="1" applyAlignment="1" applyProtection="1">
      <alignment horizontal="justify" vertical="top" wrapText="1"/>
    </xf>
    <xf numFmtId="0" fontId="4" fillId="0" borderId="12" xfId="0" applyFont="1" applyBorder="1" applyAlignment="1" applyProtection="1">
      <alignment horizontal="left" vertical="center"/>
    </xf>
    <xf numFmtId="0" fontId="4" fillId="0" borderId="21" xfId="0" applyFont="1" applyBorder="1" applyAlignment="1" applyProtection="1">
      <alignment horizontal="left"/>
    </xf>
    <xf numFmtId="167" fontId="4" fillId="2" borderId="26" xfId="0" applyNumberFormat="1" applyFont="1" applyFill="1" applyBorder="1" applyAlignment="1" applyProtection="1">
      <alignment horizontal="center"/>
    </xf>
    <xf numFmtId="167" fontId="4" fillId="2" borderId="27" xfId="0" applyNumberFormat="1" applyFont="1" applyFill="1" applyBorder="1" applyAlignment="1" applyProtection="1">
      <alignment horizontal="center"/>
    </xf>
    <xf numFmtId="167" fontId="4" fillId="2" borderId="28" xfId="0" applyNumberFormat="1" applyFont="1" applyFill="1" applyBorder="1" applyAlignment="1" applyProtection="1">
      <alignment horizontal="center"/>
    </xf>
    <xf numFmtId="167" fontId="4" fillId="2" borderId="29" xfId="0" applyNumberFormat="1" applyFont="1" applyFill="1" applyBorder="1" applyAlignment="1" applyProtection="1">
      <alignment horizontal="center"/>
    </xf>
    <xf numFmtId="167" fontId="4" fillId="2" borderId="30" xfId="0" applyNumberFormat="1" applyFont="1" applyFill="1" applyBorder="1" applyAlignment="1" applyProtection="1">
      <alignment horizontal="center"/>
    </xf>
    <xf numFmtId="167" fontId="4" fillId="2" borderId="31" xfId="0" applyNumberFormat="1" applyFont="1" applyFill="1" applyBorder="1" applyAlignment="1" applyProtection="1">
      <alignment horizontal="center"/>
    </xf>
    <xf numFmtId="0" fontId="4" fillId="0" borderId="25" xfId="0" applyFont="1" applyBorder="1" applyAlignment="1" applyProtection="1">
      <alignment vertical="top" wrapText="1"/>
    </xf>
    <xf numFmtId="0" fontId="4" fillId="0" borderId="35" xfId="0" applyFont="1" applyBorder="1" applyAlignment="1" applyProtection="1">
      <alignment vertical="top" wrapText="1"/>
    </xf>
    <xf numFmtId="0" fontId="4" fillId="0" borderId="36" xfId="0" applyFont="1" applyBorder="1" applyAlignment="1" applyProtection="1">
      <alignment vertical="top" wrapText="1"/>
    </xf>
    <xf numFmtId="0" fontId="12" fillId="0" borderId="0" xfId="0" quotePrefix="1" applyFont="1"/>
    <xf numFmtId="0" fontId="12" fillId="0" borderId="0" xfId="0" applyFont="1"/>
    <xf numFmtId="0" fontId="11" fillId="4" borderId="50" xfId="0" applyFont="1" applyFill="1" applyBorder="1" applyAlignment="1">
      <alignment horizontal="center" vertical="top" wrapText="1"/>
    </xf>
    <xf numFmtId="0" fontId="4" fillId="0" borderId="23" xfId="0" applyFont="1" applyBorder="1" applyAlignment="1">
      <alignment vertical="top" wrapText="1"/>
    </xf>
    <xf numFmtId="0" fontId="4" fillId="0" borderId="51" xfId="0" applyFont="1" applyBorder="1" applyAlignment="1">
      <alignment vertical="top" wrapText="1"/>
    </xf>
    <xf numFmtId="0" fontId="13" fillId="4" borderId="41" xfId="0" applyFont="1" applyFill="1" applyBorder="1" applyAlignment="1">
      <alignment horizontal="center" vertical="top" wrapText="1"/>
    </xf>
    <xf numFmtId="0" fontId="13" fillId="4" borderId="42" xfId="0" applyFont="1" applyFill="1" applyBorder="1" applyAlignment="1">
      <alignment horizontal="center" vertical="top" wrapText="1"/>
    </xf>
    <xf numFmtId="0" fontId="13" fillId="4" borderId="43" xfId="0" applyFont="1" applyFill="1" applyBorder="1" applyAlignment="1">
      <alignment horizontal="center" vertical="top" wrapText="1"/>
    </xf>
    <xf numFmtId="0" fontId="4" fillId="0" borderId="42" xfId="0" applyFont="1" applyBorder="1" applyAlignment="1">
      <alignment vertical="top" wrapText="1"/>
    </xf>
    <xf numFmtId="0" fontId="4" fillId="0" borderId="43" xfId="0" applyFont="1" applyBorder="1" applyAlignment="1">
      <alignment vertical="top" wrapText="1"/>
    </xf>
    <xf numFmtId="0" fontId="4" fillId="0" borderId="44" xfId="0" applyFont="1" applyBorder="1" applyAlignment="1">
      <alignment horizontal="left" vertical="top"/>
    </xf>
    <xf numFmtId="0" fontId="4" fillId="0" borderId="2" xfId="0" applyFont="1" applyBorder="1" applyAlignment="1">
      <alignment vertical="top"/>
    </xf>
    <xf numFmtId="0" fontId="4" fillId="0" borderId="45" xfId="0" applyFont="1" applyBorder="1" applyAlignment="1">
      <alignment vertical="top"/>
    </xf>
    <xf numFmtId="0" fontId="4" fillId="0" borderId="0" xfId="0" applyFont="1" applyBorder="1" applyAlignment="1">
      <alignment vertical="top" wrapText="1"/>
    </xf>
    <xf numFmtId="0" fontId="4" fillId="0" borderId="40" xfId="0" applyFont="1" applyBorder="1" applyAlignment="1">
      <alignment vertical="top" wrapText="1"/>
    </xf>
    <xf numFmtId="0" fontId="4" fillId="0" borderId="1" xfId="0" applyFont="1" applyBorder="1" applyAlignment="1">
      <alignment vertical="top" wrapText="1"/>
    </xf>
    <xf numFmtId="0" fontId="4" fillId="0" borderId="48" xfId="0" applyFont="1" applyBorder="1" applyAlignment="1">
      <alignment vertical="top" wrapText="1"/>
    </xf>
  </cellXfs>
  <cellStyles count="3">
    <cellStyle name="Komma" xfId="2" builtinId="3"/>
    <cellStyle name="Link" xfId="1" builtinId="8"/>
    <cellStyle name="Standard" xfId="0" builtinId="0"/>
  </cellStyles>
  <dxfs count="1">
    <dxf>
      <font>
        <color rgb="FFFF0000"/>
      </font>
    </dxf>
  </dxfs>
  <tableStyles count="0" defaultTableStyle="TableStyleMedium9" defaultPivotStyle="PivotStyleLight16"/>
  <colors>
    <mruColors>
      <color rgb="FF0066FF"/>
      <color rgb="FFE5FFE5"/>
      <color rgb="FFF3FFF3"/>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9"/>
  <sheetViews>
    <sheetView tabSelected="1" topLeftCell="B1" zoomScaleNormal="100" workbookViewId="0">
      <selection activeCell="B18" sqref="B18:J18"/>
    </sheetView>
  </sheetViews>
  <sheetFormatPr baseColWidth="10" defaultColWidth="11.25" defaultRowHeight="14.25" x14ac:dyDescent="0.2"/>
  <cols>
    <col min="1" max="1" width="10" style="1" hidden="1" customWidth="1"/>
    <col min="2" max="2" width="4.5" style="49" customWidth="1"/>
    <col min="3" max="3" width="13.5" style="49" customWidth="1"/>
    <col min="4" max="4" width="10.75" style="49" customWidth="1"/>
    <col min="5" max="5" width="8.25" style="49" customWidth="1"/>
    <col min="6" max="6" width="10.75" style="49" customWidth="1"/>
    <col min="7" max="7" width="5.75" style="49" customWidth="1"/>
    <col min="8" max="8" width="10.75" style="49" customWidth="1"/>
    <col min="9" max="9" width="2.25" style="49" customWidth="1"/>
    <col min="10" max="10" width="14.875" style="49" customWidth="1"/>
    <col min="11" max="11" width="3.875" style="49" customWidth="1"/>
    <col min="12" max="16384" width="11.25" style="49"/>
  </cols>
  <sheetData>
    <row r="1" spans="1:11" s="41" customFormat="1" ht="15" customHeight="1" x14ac:dyDescent="0.2">
      <c r="A1" s="161" t="s">
        <v>9</v>
      </c>
      <c r="B1" s="116"/>
      <c r="C1" s="116"/>
      <c r="D1" s="116"/>
      <c r="E1" s="116"/>
      <c r="F1" s="117" t="s">
        <v>14</v>
      </c>
      <c r="G1" s="118"/>
      <c r="H1" s="166"/>
      <c r="I1" s="166"/>
      <c r="J1" s="166"/>
      <c r="K1" s="119"/>
    </row>
    <row r="2" spans="1:11" ht="15" customHeight="1" x14ac:dyDescent="0.3">
      <c r="A2" s="161"/>
      <c r="B2" s="120"/>
      <c r="C2" s="121"/>
      <c r="D2" s="121"/>
      <c r="E2" s="121"/>
      <c r="F2" s="122" t="s">
        <v>0</v>
      </c>
      <c r="G2" s="122"/>
      <c r="H2" s="162"/>
      <c r="I2" s="163"/>
      <c r="J2" s="163"/>
      <c r="K2" s="113"/>
    </row>
    <row r="3" spans="1:11" ht="15" customHeight="1" x14ac:dyDescent="0.2">
      <c r="A3" s="161"/>
      <c r="B3" s="121"/>
      <c r="C3" s="121"/>
      <c r="D3" s="121"/>
      <c r="E3" s="121"/>
      <c r="F3" s="123" t="s">
        <v>2</v>
      </c>
      <c r="G3" s="123"/>
      <c r="H3" s="164"/>
      <c r="I3" s="164"/>
      <c r="J3" s="164"/>
      <c r="K3" s="113"/>
    </row>
    <row r="4" spans="1:11" ht="15" customHeight="1" x14ac:dyDescent="0.2">
      <c r="A4" s="161"/>
      <c r="B4" s="121"/>
      <c r="C4" s="121"/>
      <c r="D4" s="121"/>
      <c r="E4" s="121"/>
      <c r="F4" s="123" t="s">
        <v>1</v>
      </c>
      <c r="G4" s="123"/>
      <c r="H4" s="164"/>
      <c r="I4" s="164"/>
      <c r="J4" s="164"/>
      <c r="K4" s="113"/>
    </row>
    <row r="5" spans="1:11" ht="15" customHeight="1" x14ac:dyDescent="0.2">
      <c r="A5" s="161"/>
      <c r="B5" s="121"/>
      <c r="C5" s="121"/>
      <c r="D5" s="121"/>
      <c r="E5" s="121"/>
      <c r="F5" s="43" t="s">
        <v>13</v>
      </c>
      <c r="G5" s="43"/>
      <c r="H5" s="165"/>
      <c r="I5" s="165"/>
      <c r="J5" s="165"/>
      <c r="K5" s="113"/>
    </row>
    <row r="6" spans="1:11" ht="15" customHeight="1" x14ac:dyDescent="0.2">
      <c r="A6" s="161"/>
      <c r="B6" s="121"/>
      <c r="C6" s="121"/>
      <c r="D6" s="121"/>
      <c r="E6" s="121"/>
      <c r="F6" s="122" t="s">
        <v>31</v>
      </c>
      <c r="G6" s="122"/>
      <c r="H6" s="167"/>
      <c r="I6" s="167"/>
      <c r="J6" s="167"/>
      <c r="K6" s="113"/>
    </row>
    <row r="7" spans="1:11" ht="15" customHeight="1" x14ac:dyDescent="0.2">
      <c r="A7" s="2"/>
      <c r="B7" s="124"/>
      <c r="C7" s="124"/>
      <c r="D7" s="124"/>
      <c r="E7" s="124"/>
      <c r="F7" s="125"/>
      <c r="G7" s="125"/>
      <c r="H7" s="125"/>
      <c r="I7" s="125"/>
      <c r="J7" s="125"/>
      <c r="K7" s="113"/>
    </row>
    <row r="8" spans="1:11" ht="15" customHeight="1" x14ac:dyDescent="0.2">
      <c r="A8" s="2"/>
      <c r="B8" s="124"/>
      <c r="C8" s="124"/>
      <c r="D8" s="124"/>
      <c r="E8" s="124"/>
      <c r="F8" s="125"/>
      <c r="G8" s="125"/>
      <c r="H8" s="125"/>
      <c r="I8" s="125"/>
      <c r="J8" s="125"/>
      <c r="K8" s="113"/>
    </row>
    <row r="9" spans="1:11" ht="15" customHeight="1" x14ac:dyDescent="0.3">
      <c r="A9" s="2"/>
      <c r="B9" s="48"/>
      <c r="C9" s="124"/>
      <c r="D9" s="124"/>
      <c r="E9" s="124"/>
      <c r="F9" s="125"/>
      <c r="G9" s="125"/>
      <c r="H9" s="125"/>
      <c r="I9" s="125"/>
      <c r="J9" s="125"/>
      <c r="K9" s="113"/>
    </row>
    <row r="10" spans="1:11" ht="15" customHeight="1" x14ac:dyDescent="0.3">
      <c r="A10" s="2"/>
      <c r="B10" s="48" t="s">
        <v>3</v>
      </c>
      <c r="C10" s="48"/>
      <c r="D10" s="48"/>
      <c r="E10" s="48"/>
      <c r="F10" s="126"/>
      <c r="G10" s="126"/>
      <c r="H10" s="126"/>
      <c r="I10" s="126"/>
      <c r="J10" s="126"/>
      <c r="K10" s="113"/>
    </row>
    <row r="11" spans="1:11" ht="15" customHeight="1" x14ac:dyDescent="0.3">
      <c r="A11" s="2"/>
      <c r="B11" s="48" t="s">
        <v>25</v>
      </c>
      <c r="C11" s="48"/>
      <c r="D11" s="48"/>
      <c r="E11" s="48"/>
      <c r="F11" s="126"/>
      <c r="G11" s="126"/>
      <c r="H11" s="126"/>
      <c r="I11" s="126"/>
      <c r="J11" s="126"/>
      <c r="K11" s="113"/>
    </row>
    <row r="12" spans="1:11" ht="15" customHeight="1" x14ac:dyDescent="0.3">
      <c r="A12" s="2"/>
      <c r="B12" s="48" t="s">
        <v>4</v>
      </c>
      <c r="C12" s="48"/>
      <c r="D12" s="48"/>
      <c r="E12" s="48"/>
      <c r="F12" s="126"/>
      <c r="G12" s="126"/>
      <c r="H12" s="126"/>
      <c r="I12" s="126"/>
      <c r="J12" s="126"/>
      <c r="K12" s="113"/>
    </row>
    <row r="13" spans="1:11" ht="15" customHeight="1" x14ac:dyDescent="0.3">
      <c r="A13" s="2"/>
      <c r="B13" s="113"/>
      <c r="C13" s="48"/>
      <c r="D13" s="48"/>
      <c r="E13" s="48"/>
      <c r="F13" s="126"/>
      <c r="G13" s="126"/>
      <c r="H13" s="126"/>
      <c r="I13" s="126"/>
      <c r="J13" s="126"/>
      <c r="K13" s="113"/>
    </row>
    <row r="14" spans="1:11" ht="16.5" x14ac:dyDescent="0.3">
      <c r="A14" s="2"/>
      <c r="B14" s="48"/>
      <c r="C14" s="48"/>
      <c r="D14" s="48"/>
      <c r="E14" s="48"/>
      <c r="F14" s="126"/>
      <c r="G14" s="126"/>
      <c r="H14" s="126"/>
      <c r="I14" s="126"/>
      <c r="J14" s="126"/>
      <c r="K14" s="113"/>
    </row>
    <row r="15" spans="1:11" ht="13.9" customHeight="1" x14ac:dyDescent="0.3">
      <c r="A15" s="2"/>
      <c r="B15" s="48"/>
      <c r="C15" s="48"/>
      <c r="D15" s="48"/>
      <c r="E15" s="48"/>
      <c r="F15" s="126"/>
      <c r="G15" s="126"/>
      <c r="H15" s="126"/>
      <c r="I15" s="126"/>
      <c r="J15" s="126"/>
      <c r="K15" s="113"/>
    </row>
    <row r="16" spans="1:11" ht="17.25" x14ac:dyDescent="0.2">
      <c r="A16" s="2"/>
      <c r="B16" s="160" t="s">
        <v>15</v>
      </c>
      <c r="C16" s="160"/>
      <c r="D16" s="160"/>
      <c r="E16" s="160"/>
      <c r="F16" s="160"/>
      <c r="G16" s="160"/>
      <c r="H16" s="160"/>
      <c r="I16" s="160"/>
      <c r="J16" s="160"/>
      <c r="K16" s="119"/>
    </row>
    <row r="17" spans="1:11" ht="17.25" x14ac:dyDescent="0.2">
      <c r="A17" s="2"/>
      <c r="B17" s="160" t="s">
        <v>44</v>
      </c>
      <c r="C17" s="160"/>
      <c r="D17" s="160"/>
      <c r="E17" s="160"/>
      <c r="F17" s="160"/>
      <c r="G17" s="160"/>
      <c r="H17" s="160"/>
      <c r="I17" s="160"/>
      <c r="J17" s="160"/>
      <c r="K17" s="119"/>
    </row>
    <row r="18" spans="1:11" ht="17.25" x14ac:dyDescent="0.2">
      <c r="A18" s="2"/>
      <c r="B18" s="160" t="s">
        <v>45</v>
      </c>
      <c r="C18" s="160"/>
      <c r="D18" s="160"/>
      <c r="E18" s="160"/>
      <c r="F18" s="160"/>
      <c r="G18" s="160"/>
      <c r="H18" s="160"/>
      <c r="I18" s="160"/>
      <c r="J18" s="160"/>
      <c r="K18" s="119"/>
    </row>
    <row r="19" spans="1:11" ht="17.25" x14ac:dyDescent="0.3">
      <c r="A19" s="2"/>
      <c r="B19" s="127"/>
      <c r="C19" s="48"/>
      <c r="D19" s="48"/>
      <c r="E19" s="48"/>
      <c r="F19" s="128"/>
      <c r="G19" s="128"/>
      <c r="H19" s="128"/>
      <c r="I19" s="128"/>
      <c r="J19" s="128"/>
      <c r="K19" s="113"/>
    </row>
    <row r="20" spans="1:11" ht="19.899999999999999" customHeight="1" x14ac:dyDescent="0.3">
      <c r="A20" s="2"/>
      <c r="B20" s="129" t="s">
        <v>29</v>
      </c>
      <c r="C20" s="130"/>
      <c r="D20" s="130"/>
      <c r="E20" s="131"/>
      <c r="F20" s="131"/>
      <c r="G20" s="131"/>
      <c r="H20" s="131"/>
      <c r="I20" s="131"/>
      <c r="J20" s="131"/>
      <c r="K20" s="113"/>
    </row>
    <row r="21" spans="1:11" ht="19.899999999999999" customHeight="1" x14ac:dyDescent="0.3">
      <c r="A21" s="2"/>
      <c r="B21" s="172"/>
      <c r="C21" s="173"/>
      <c r="D21" s="173"/>
      <c r="E21" s="173"/>
      <c r="F21" s="173"/>
      <c r="G21" s="173"/>
      <c r="H21" s="173"/>
      <c r="I21" s="173"/>
      <c r="J21" s="173"/>
      <c r="K21" s="113"/>
    </row>
    <row r="22" spans="1:11" ht="16.899999999999999" customHeight="1" x14ac:dyDescent="0.3">
      <c r="A22" s="2"/>
      <c r="B22" s="132" t="s">
        <v>66</v>
      </c>
      <c r="C22" s="52"/>
      <c r="D22" s="52"/>
      <c r="E22" s="133"/>
      <c r="F22" s="133"/>
      <c r="G22" s="133"/>
      <c r="H22" s="133"/>
      <c r="I22" s="133"/>
      <c r="J22" s="134"/>
      <c r="K22" s="113"/>
    </row>
    <row r="23" spans="1:11" s="41" customFormat="1" ht="19.899999999999999" customHeight="1" x14ac:dyDescent="0.2">
      <c r="A23" s="2"/>
      <c r="B23" s="135" t="s">
        <v>17</v>
      </c>
      <c r="C23" s="59"/>
      <c r="D23" s="174"/>
      <c r="E23" s="175"/>
      <c r="F23" s="59"/>
      <c r="G23" s="136" t="s">
        <v>7</v>
      </c>
      <c r="H23" s="137"/>
      <c r="I23" s="59"/>
      <c r="J23" s="138"/>
      <c r="K23" s="119"/>
    </row>
    <row r="24" spans="1:11" ht="16.899999999999999" customHeight="1" x14ac:dyDescent="0.3">
      <c r="A24" s="2"/>
      <c r="B24" s="139"/>
      <c r="C24" s="52"/>
      <c r="D24" s="140"/>
      <c r="E24" s="52"/>
      <c r="F24" s="133"/>
      <c r="G24" s="52"/>
      <c r="H24" s="52"/>
      <c r="I24" s="52"/>
      <c r="J24" s="134"/>
      <c r="K24" s="113"/>
    </row>
    <row r="25" spans="1:11" s="41" customFormat="1" ht="19.899999999999999" customHeight="1" x14ac:dyDescent="0.2">
      <c r="A25" s="2"/>
      <c r="B25" s="135" t="s">
        <v>18</v>
      </c>
      <c r="C25" s="59"/>
      <c r="D25" s="59"/>
      <c r="E25" s="141" t="s">
        <v>67</v>
      </c>
      <c r="F25" s="137"/>
      <c r="G25" s="141" t="s">
        <v>5</v>
      </c>
      <c r="H25" s="137"/>
      <c r="I25" s="59"/>
      <c r="J25" s="138"/>
      <c r="K25" s="119"/>
    </row>
    <row r="26" spans="1:11" ht="17.25" thickBot="1" x14ac:dyDescent="0.35">
      <c r="A26" s="2"/>
      <c r="B26" s="139"/>
      <c r="C26" s="52"/>
      <c r="D26" s="52"/>
      <c r="E26" s="52"/>
      <c r="F26" s="133"/>
      <c r="G26" s="52"/>
      <c r="H26" s="52"/>
      <c r="I26" s="52"/>
      <c r="J26" s="134"/>
      <c r="K26" s="113"/>
    </row>
    <row r="27" spans="1:11" s="41" customFormat="1" ht="19.899999999999999" customHeight="1" thickBot="1" x14ac:dyDescent="0.35">
      <c r="A27" s="2"/>
      <c r="B27" s="135" t="s">
        <v>68</v>
      </c>
      <c r="C27" s="59"/>
      <c r="D27" s="59"/>
      <c r="E27" s="59"/>
      <c r="F27" s="59"/>
      <c r="G27" s="141"/>
      <c r="H27" s="52"/>
      <c r="I27" s="141"/>
      <c r="J27" s="142" t="str">
        <f>IF('Liste zum Antrag'!G58=0,"",'Liste zum Antrag'!G58)</f>
        <v/>
      </c>
      <c r="K27" s="119"/>
    </row>
    <row r="28" spans="1:11" s="41" customFormat="1" ht="10.15" customHeight="1" x14ac:dyDescent="0.3">
      <c r="A28" s="2"/>
      <c r="B28" s="135"/>
      <c r="C28" s="59"/>
      <c r="D28" s="59"/>
      <c r="E28" s="59"/>
      <c r="F28" s="59"/>
      <c r="G28" s="141"/>
      <c r="H28" s="52"/>
      <c r="I28" s="141"/>
      <c r="J28" s="143"/>
      <c r="K28" s="119"/>
    </row>
    <row r="29" spans="1:11" s="41" customFormat="1" ht="19.899999999999999" customHeight="1" x14ac:dyDescent="0.3">
      <c r="A29" s="2"/>
      <c r="B29" s="135" t="s">
        <v>76</v>
      </c>
      <c r="C29" s="59"/>
      <c r="D29" s="59"/>
      <c r="E29" s="59"/>
      <c r="F29" s="59"/>
      <c r="G29" s="141"/>
      <c r="H29" s="52"/>
      <c r="I29" s="141"/>
      <c r="J29" s="143"/>
      <c r="K29" s="119"/>
    </row>
    <row r="30" spans="1:11" s="41" customFormat="1" ht="19.899999999999999" customHeight="1" x14ac:dyDescent="0.3">
      <c r="A30" s="2"/>
      <c r="B30" s="135"/>
      <c r="C30" s="59" t="s">
        <v>53</v>
      </c>
      <c r="D30" s="59"/>
      <c r="E30" s="59"/>
      <c r="F30" s="59"/>
      <c r="G30" s="141"/>
      <c r="H30" s="52"/>
      <c r="I30" s="141"/>
      <c r="J30" s="143"/>
      <c r="K30" s="119"/>
    </row>
    <row r="31" spans="1:11" s="41" customFormat="1" ht="19.899999999999999" customHeight="1" x14ac:dyDescent="0.3">
      <c r="A31" s="2"/>
      <c r="B31" s="135"/>
      <c r="C31" s="59" t="s">
        <v>54</v>
      </c>
      <c r="D31" s="59"/>
      <c r="E31" s="59"/>
      <c r="F31" s="59"/>
      <c r="G31" s="141"/>
      <c r="H31" s="52"/>
      <c r="I31" s="141"/>
      <c r="J31" s="143"/>
      <c r="K31" s="119"/>
    </row>
    <row r="32" spans="1:11" s="41" customFormat="1" ht="19.899999999999999" customHeight="1" x14ac:dyDescent="0.3">
      <c r="A32" s="2"/>
      <c r="B32" s="135" t="s">
        <v>52</v>
      </c>
      <c r="C32" s="59"/>
      <c r="D32" s="59"/>
      <c r="E32" s="59"/>
      <c r="F32" s="59"/>
      <c r="G32" s="141"/>
      <c r="H32" s="52"/>
      <c r="I32" s="141"/>
      <c r="J32" s="143"/>
      <c r="K32" s="119"/>
    </row>
    <row r="33" spans="1:11" ht="10.15" customHeight="1" x14ac:dyDescent="0.3">
      <c r="A33" s="2"/>
      <c r="B33" s="144"/>
      <c r="C33" s="84"/>
      <c r="D33" s="84"/>
      <c r="E33" s="84"/>
      <c r="F33" s="84"/>
      <c r="G33" s="84"/>
      <c r="H33" s="84"/>
      <c r="I33" s="84"/>
      <c r="J33" s="84"/>
      <c r="K33" s="113"/>
    </row>
    <row r="34" spans="1:11" ht="10.15" customHeight="1" x14ac:dyDescent="0.3">
      <c r="A34" s="2"/>
      <c r="B34" s="48"/>
      <c r="C34" s="48"/>
      <c r="D34" s="48"/>
      <c r="E34" s="48"/>
      <c r="F34" s="48"/>
      <c r="G34" s="48"/>
      <c r="H34" s="12"/>
      <c r="I34" s="12"/>
      <c r="J34" s="12"/>
      <c r="K34" s="113"/>
    </row>
    <row r="35" spans="1:11" s="41" customFormat="1" ht="19.899999999999999" customHeight="1" x14ac:dyDescent="0.2">
      <c r="A35" s="123" t="s">
        <v>30</v>
      </c>
      <c r="B35" s="145"/>
      <c r="C35" s="123" t="s">
        <v>24</v>
      </c>
      <c r="D35" s="123"/>
      <c r="E35" s="123"/>
      <c r="F35" s="123"/>
      <c r="G35" s="146" t="str">
        <f>IF(AND(B35=A35,B37=A35),1,"")</f>
        <v/>
      </c>
      <c r="H35" s="137"/>
      <c r="I35" s="122"/>
      <c r="J35" s="72"/>
      <c r="K35" s="119"/>
    </row>
    <row r="36" spans="1:11" s="41" customFormat="1" ht="10.15" customHeight="1" x14ac:dyDescent="0.2">
      <c r="A36" s="147"/>
      <c r="B36" s="148"/>
      <c r="C36" s="123"/>
      <c r="D36" s="123"/>
      <c r="E36" s="123"/>
      <c r="F36" s="122"/>
      <c r="G36" s="122"/>
      <c r="H36" s="122"/>
      <c r="I36" s="122"/>
      <c r="J36" s="72"/>
      <c r="K36" s="119"/>
    </row>
    <row r="37" spans="1:11" s="41" customFormat="1" ht="19.899999999999999" customHeight="1" x14ac:dyDescent="0.2">
      <c r="A37" s="119"/>
      <c r="B37" s="145"/>
      <c r="C37" s="123" t="s">
        <v>16</v>
      </c>
      <c r="D37" s="123"/>
      <c r="E37" s="122"/>
      <c r="F37" s="122"/>
      <c r="G37" s="149"/>
      <c r="H37" s="149" t="str">
        <f>IF(G35=1,"Fehlerfassung, 2 mal   X ","")</f>
        <v/>
      </c>
      <c r="I37" s="150"/>
      <c r="J37" s="122"/>
      <c r="K37" s="119"/>
    </row>
    <row r="38" spans="1:11" ht="18.75" customHeight="1" x14ac:dyDescent="0.2">
      <c r="A38" s="2"/>
      <c r="B38" s="151"/>
      <c r="C38" s="152"/>
      <c r="D38" s="152"/>
      <c r="E38" s="152"/>
      <c r="F38" s="152"/>
      <c r="G38" s="152"/>
      <c r="H38" s="152"/>
      <c r="I38" s="152"/>
      <c r="J38" s="152"/>
      <c r="K38" s="113"/>
    </row>
    <row r="39" spans="1:11" ht="93.6" customHeight="1" x14ac:dyDescent="0.2">
      <c r="A39" s="2"/>
      <c r="B39" s="176" t="s">
        <v>77</v>
      </c>
      <c r="C39" s="176"/>
      <c r="D39" s="176"/>
      <c r="E39" s="176"/>
      <c r="F39" s="176"/>
      <c r="G39" s="176"/>
      <c r="H39" s="176"/>
      <c r="I39" s="176"/>
      <c r="J39" s="176"/>
      <c r="K39" s="113"/>
    </row>
    <row r="40" spans="1:11" ht="11.25" customHeight="1" x14ac:dyDescent="0.2">
      <c r="A40" s="2"/>
      <c r="B40" s="19"/>
      <c r="C40" s="19"/>
      <c r="D40" s="19"/>
      <c r="E40" s="19"/>
      <c r="F40" s="19"/>
      <c r="G40" s="19"/>
      <c r="H40" s="19"/>
      <c r="I40" s="19"/>
      <c r="J40" s="19"/>
      <c r="K40" s="113"/>
    </row>
    <row r="41" spans="1:11" ht="16.5" x14ac:dyDescent="0.2">
      <c r="A41" s="2"/>
      <c r="B41" s="153" t="s">
        <v>41</v>
      </c>
      <c r="C41" s="153"/>
      <c r="D41" s="153"/>
      <c r="E41" s="153"/>
      <c r="F41" s="153"/>
      <c r="G41" s="153"/>
      <c r="H41" s="153"/>
      <c r="I41" s="153"/>
      <c r="J41" s="153"/>
      <c r="K41" s="113"/>
    </row>
    <row r="42" spans="1:11" ht="16.5" x14ac:dyDescent="0.2">
      <c r="A42" s="2"/>
      <c r="B42" s="153" t="s">
        <v>42</v>
      </c>
      <c r="C42" s="153"/>
      <c r="D42" s="153"/>
      <c r="E42" s="153"/>
      <c r="F42" s="153"/>
      <c r="G42" s="153"/>
      <c r="H42" s="153"/>
      <c r="I42" s="153"/>
      <c r="J42" s="153"/>
      <c r="K42" s="113"/>
    </row>
    <row r="43" spans="1:11" ht="16.5" x14ac:dyDescent="0.2">
      <c r="A43" s="2"/>
      <c r="B43" s="153"/>
      <c r="C43" s="153"/>
      <c r="D43" s="154"/>
      <c r="E43" s="154"/>
      <c r="F43" s="154"/>
      <c r="G43" s="153"/>
      <c r="H43" s="154"/>
      <c r="I43" s="154"/>
      <c r="J43" s="154"/>
      <c r="K43" s="113"/>
    </row>
    <row r="44" spans="1:11" ht="16.5" x14ac:dyDescent="0.2">
      <c r="A44" s="2"/>
      <c r="B44" s="153" t="s">
        <v>27</v>
      </c>
      <c r="C44" s="122"/>
      <c r="D44" s="171"/>
      <c r="E44" s="171"/>
      <c r="F44" s="171"/>
      <c r="G44" s="155" t="s">
        <v>28</v>
      </c>
      <c r="H44" s="168"/>
      <c r="I44" s="169"/>
      <c r="J44" s="170"/>
      <c r="K44" s="113"/>
    </row>
    <row r="45" spans="1:11" ht="16.5" x14ac:dyDescent="0.2">
      <c r="A45" s="2"/>
      <c r="B45" s="154"/>
      <c r="C45" s="125"/>
      <c r="D45" s="125"/>
      <c r="E45" s="125"/>
      <c r="F45" s="154"/>
      <c r="G45" s="125"/>
      <c r="H45" s="125"/>
      <c r="I45" s="125"/>
      <c r="J45" s="125"/>
      <c r="K45" s="113"/>
    </row>
    <row r="46" spans="1:11" ht="16.5" x14ac:dyDescent="0.2">
      <c r="A46" s="2"/>
      <c r="B46" s="154"/>
      <c r="C46" s="125"/>
      <c r="D46" s="125"/>
      <c r="E46" s="125"/>
      <c r="F46" s="154"/>
      <c r="G46" s="125"/>
      <c r="H46" s="125"/>
      <c r="I46" s="125"/>
      <c r="J46" s="125"/>
      <c r="K46" s="113"/>
    </row>
    <row r="47" spans="1:11" ht="16.5" x14ac:dyDescent="0.2">
      <c r="A47" s="2"/>
      <c r="B47" s="154"/>
      <c r="C47" s="125"/>
      <c r="D47" s="125"/>
      <c r="E47" s="125"/>
      <c r="F47" s="125"/>
      <c r="G47" s="125"/>
      <c r="H47" s="125"/>
      <c r="I47" s="125"/>
      <c r="J47" s="125"/>
      <c r="K47" s="113"/>
    </row>
    <row r="48" spans="1:11" ht="16.5" x14ac:dyDescent="0.2">
      <c r="A48" s="2"/>
      <c r="B48" s="156"/>
      <c r="C48" s="156"/>
      <c r="D48" s="156"/>
      <c r="E48" s="156"/>
      <c r="F48" s="156"/>
      <c r="G48" s="156"/>
      <c r="H48" s="156"/>
      <c r="I48" s="156"/>
      <c r="J48" s="156"/>
      <c r="K48" s="113"/>
    </row>
    <row r="49" spans="1:11" ht="16.5" x14ac:dyDescent="0.3">
      <c r="A49" s="2"/>
      <c r="B49" s="157" t="s">
        <v>21</v>
      </c>
      <c r="C49" s="12"/>
      <c r="D49" s="12"/>
      <c r="E49" s="12"/>
      <c r="F49" s="12"/>
      <c r="G49" s="12"/>
      <c r="H49" s="12"/>
      <c r="I49" s="12"/>
      <c r="J49" s="12"/>
      <c r="K49" s="113"/>
    </row>
  </sheetData>
  <mergeCells count="15">
    <mergeCell ref="H44:J44"/>
    <mergeCell ref="D44:F44"/>
    <mergeCell ref="B21:J21"/>
    <mergeCell ref="D23:E23"/>
    <mergeCell ref="B39:J39"/>
    <mergeCell ref="B17:J17"/>
    <mergeCell ref="B18:J18"/>
    <mergeCell ref="B16:J16"/>
    <mergeCell ref="A1:A6"/>
    <mergeCell ref="H2:J2"/>
    <mergeCell ref="H3:J3"/>
    <mergeCell ref="H4:J4"/>
    <mergeCell ref="H5:J5"/>
    <mergeCell ref="H1:J1"/>
    <mergeCell ref="H6:J6"/>
  </mergeCells>
  <conditionalFormatting sqref="B35">
    <cfRule type="expression" dxfId="0" priority="3">
      <formula>$B$35=$I$37</formula>
    </cfRule>
  </conditionalFormatting>
  <dataValidations count="1">
    <dataValidation type="list" allowBlank="1" showInputMessage="1" showErrorMessage="1" sqref="B35 B37" xr:uid="{00000000-0002-0000-0000-000000000000}">
      <formula1>$A$35:$A$36</formula1>
    </dataValidation>
  </dataValidations>
  <pageMargins left="0.94488188976377963" right="0.27559055118110237" top="0.39370078740157483" bottom="0.27559055118110237" header="0.31496062992125984" footer="0.15748031496062992"/>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61"/>
  <sheetViews>
    <sheetView zoomScale="85" zoomScaleNormal="85" workbookViewId="0">
      <selection activeCell="A6" sqref="A6:J6"/>
    </sheetView>
  </sheetViews>
  <sheetFormatPr baseColWidth="10" defaultColWidth="11.25" defaultRowHeight="14.25" x14ac:dyDescent="0.2"/>
  <cols>
    <col min="1" max="1" width="6.875" style="1" customWidth="1"/>
    <col min="2" max="2" width="2.25" style="49" customWidth="1"/>
    <col min="3" max="3" width="15" style="49" customWidth="1"/>
    <col min="4" max="4" width="11.25" style="49" customWidth="1"/>
    <col min="5" max="5" width="10.25" style="49" customWidth="1"/>
    <col min="6" max="6" width="6.125" style="49" customWidth="1"/>
    <col min="7" max="7" width="14.25" style="115" bestFit="1" customWidth="1"/>
    <col min="8" max="8" width="13.5" style="49" bestFit="1" customWidth="1"/>
    <col min="9" max="9" width="24.625" style="49" customWidth="1"/>
    <col min="10" max="10" width="5.25" style="49" customWidth="1"/>
    <col min="11" max="16384" width="11.25" style="49"/>
  </cols>
  <sheetData>
    <row r="1" spans="1:11" s="41" customFormat="1" ht="18" customHeight="1" x14ac:dyDescent="0.3">
      <c r="A1" s="36" t="s">
        <v>26</v>
      </c>
      <c r="B1" s="37"/>
      <c r="C1" s="37"/>
      <c r="D1" s="38">
        <f>Antrag!B21</f>
        <v>0</v>
      </c>
      <c r="E1" s="37"/>
      <c r="F1" s="39"/>
      <c r="G1" s="40"/>
      <c r="H1" s="39"/>
      <c r="I1" s="177" t="str">
        <f>"Az LWL:  "&amp;Antrag!D23</f>
        <v xml:space="preserve">Az LWL:  </v>
      </c>
      <c r="J1" s="178"/>
    </row>
    <row r="2" spans="1:11" s="41" customFormat="1" ht="18" customHeight="1" x14ac:dyDescent="0.2">
      <c r="A2" s="42" t="s">
        <v>6</v>
      </c>
      <c r="B2" s="43"/>
      <c r="C2" s="44"/>
      <c r="D2" s="45" t="s">
        <v>63</v>
      </c>
      <c r="E2" s="46" t="str">
        <f>IF(Antrag!F25=0,"",Antrag!F25)</f>
        <v/>
      </c>
      <c r="F2" s="45" t="s">
        <v>5</v>
      </c>
      <c r="G2" s="46" t="str">
        <f>IF(Antrag!H25=0,"",Antrag!H25)</f>
        <v/>
      </c>
      <c r="H2" s="43"/>
      <c r="I2" s="43"/>
      <c r="J2" s="47"/>
    </row>
    <row r="3" spans="1:11" ht="7.15" customHeight="1" x14ac:dyDescent="0.3">
      <c r="A3" s="13"/>
      <c r="B3" s="48"/>
      <c r="C3" s="48"/>
      <c r="D3" s="3" t="s">
        <v>22</v>
      </c>
      <c r="E3" s="4" t="str">
        <f>IF(Antrag!H35&lt;&gt;Antrag!H25,Antrag!H35,"")</f>
        <v/>
      </c>
      <c r="F3" s="5" t="s">
        <v>23</v>
      </c>
      <c r="G3" s="6">
        <f>IF(AND(G2&gt;0,E3&gt;0),MIN(G2,E3),G2)</f>
        <v>0</v>
      </c>
      <c r="H3" s="48"/>
      <c r="I3" s="48"/>
      <c r="J3" s="48"/>
    </row>
    <row r="4" spans="1:11" ht="16.5" x14ac:dyDescent="0.3">
      <c r="A4" s="50" t="s">
        <v>50</v>
      </c>
      <c r="B4" s="50"/>
      <c r="C4" s="48"/>
      <c r="D4" s="48"/>
      <c r="E4" s="48"/>
      <c r="F4" s="48"/>
      <c r="G4" s="51"/>
      <c r="H4" s="48"/>
      <c r="I4" s="48"/>
      <c r="J4" s="48"/>
    </row>
    <row r="5" spans="1:11" ht="7.15" customHeight="1" x14ac:dyDescent="0.3">
      <c r="A5" s="7"/>
      <c r="B5" s="52"/>
      <c r="C5" s="52"/>
      <c r="D5" s="52"/>
      <c r="E5" s="52"/>
      <c r="F5" s="52"/>
      <c r="G5" s="53"/>
      <c r="H5" s="52"/>
      <c r="I5" s="52"/>
      <c r="J5" s="52"/>
    </row>
    <row r="6" spans="1:11" s="41" customFormat="1" ht="119.45" customHeight="1" x14ac:dyDescent="0.2">
      <c r="A6" s="185" t="s">
        <v>78</v>
      </c>
      <c r="B6" s="186"/>
      <c r="C6" s="186"/>
      <c r="D6" s="186"/>
      <c r="E6" s="186"/>
      <c r="F6" s="186"/>
      <c r="G6" s="186"/>
      <c r="H6" s="186"/>
      <c r="I6" s="186"/>
      <c r="J6" s="187"/>
    </row>
    <row r="7" spans="1:11" s="41" customFormat="1" ht="28.15" customHeight="1" thickBot="1" x14ac:dyDescent="0.25">
      <c r="A7" s="54" t="s">
        <v>19</v>
      </c>
      <c r="B7" s="55"/>
      <c r="C7" s="56" t="s">
        <v>64</v>
      </c>
      <c r="D7" s="57" t="s">
        <v>10</v>
      </c>
      <c r="E7" s="58" t="s">
        <v>11</v>
      </c>
      <c r="F7" s="59"/>
      <c r="G7" s="60" t="s">
        <v>46</v>
      </c>
      <c r="H7" s="61" t="s">
        <v>48</v>
      </c>
      <c r="I7" s="61" t="s">
        <v>47</v>
      </c>
      <c r="J7" s="62"/>
    </row>
    <row r="8" spans="1:11" ht="16.5" x14ac:dyDescent="0.3">
      <c r="A8" s="63" t="str">
        <f>IF(D8&lt;&gt;"",1,"")</f>
        <v/>
      </c>
      <c r="B8" s="52"/>
      <c r="C8" s="8" t="str">
        <f t="shared" ref="C8:C43" si="0">IF(A8="","",IF(D8&lt;=EOMONTH($D$51,0),1,
IF(D8&lt;=EOMONTH($D$52,0),2,
IF(D8&lt;=EOMONTH($D$53,0),3,
IF(D8&lt;=EOMONTH($D$54,0),4,
IF(D8&lt;=EOMONTH($D$55,0),5,
IF(D8&lt;=EOMONTH($D$56,0),6,
IF(D8&lt;=EOMONTH($D$57,0),7,""))))))))</f>
        <v/>
      </c>
      <c r="D8" s="64" t="str">
        <f>IF(E2="","",EOMONTH(E2,0))</f>
        <v/>
      </c>
      <c r="E8" s="65" t="str">
        <f>IF(D8="","",YEAR(D8))</f>
        <v/>
      </c>
      <c r="F8" s="52"/>
      <c r="G8" s="66"/>
      <c r="H8" s="66"/>
      <c r="I8" s="17">
        <f>IF(G8+H8&gt;0,ROUND((G8+H8)/60,2),0)</f>
        <v>0</v>
      </c>
      <c r="J8" s="67"/>
    </row>
    <row r="9" spans="1:11" ht="16.5" x14ac:dyDescent="0.3">
      <c r="A9" s="63" t="str">
        <f t="shared" ref="A9:A43" si="1">IF(D9&lt;&gt;"",1+A8,"")</f>
        <v/>
      </c>
      <c r="B9" s="52"/>
      <c r="C9" s="8" t="str">
        <f t="shared" si="0"/>
        <v/>
      </c>
      <c r="D9" s="64" t="str">
        <f t="shared" ref="D9:D43" si="2">IF(D8="","",IF((EOMONTH((D8+1),0))&lt;=EOMONTH($G$3,0),EOMONTH((D8+1),0),""))</f>
        <v/>
      </c>
      <c r="E9" s="65" t="str">
        <f t="shared" ref="E9:E43" si="3">IF(D9="","",YEAR(D9))</f>
        <v/>
      </c>
      <c r="F9" s="52"/>
      <c r="G9" s="68"/>
      <c r="H9" s="68"/>
      <c r="I9" s="17">
        <f t="shared" ref="I9:I43" si="4">IF(G9+H9&gt;0,ROUND((G9+H9)/60,2),0)</f>
        <v>0</v>
      </c>
      <c r="J9" s="67"/>
    </row>
    <row r="10" spans="1:11" ht="16.5" x14ac:dyDescent="0.3">
      <c r="A10" s="63" t="str">
        <f t="shared" si="1"/>
        <v/>
      </c>
      <c r="B10" s="52"/>
      <c r="C10" s="8" t="str">
        <f t="shared" si="0"/>
        <v/>
      </c>
      <c r="D10" s="64" t="str">
        <f t="shared" si="2"/>
        <v/>
      </c>
      <c r="E10" s="65" t="str">
        <f t="shared" si="3"/>
        <v/>
      </c>
      <c r="F10" s="52"/>
      <c r="G10" s="68"/>
      <c r="H10" s="68"/>
      <c r="I10" s="17">
        <f t="shared" si="4"/>
        <v>0</v>
      </c>
      <c r="J10" s="67"/>
    </row>
    <row r="11" spans="1:11" ht="16.5" x14ac:dyDescent="0.3">
      <c r="A11" s="63" t="str">
        <f t="shared" si="1"/>
        <v/>
      </c>
      <c r="B11" s="52"/>
      <c r="C11" s="8" t="str">
        <f t="shared" si="0"/>
        <v/>
      </c>
      <c r="D11" s="64" t="str">
        <f t="shared" si="2"/>
        <v/>
      </c>
      <c r="E11" s="65" t="str">
        <f t="shared" si="3"/>
        <v/>
      </c>
      <c r="F11" s="52"/>
      <c r="G11" s="68"/>
      <c r="H11" s="68"/>
      <c r="I11" s="17">
        <f t="shared" si="4"/>
        <v>0</v>
      </c>
      <c r="J11" s="67"/>
    </row>
    <row r="12" spans="1:11" ht="16.5" x14ac:dyDescent="0.3">
      <c r="A12" s="63" t="str">
        <f t="shared" si="1"/>
        <v/>
      </c>
      <c r="B12" s="52"/>
      <c r="C12" s="8" t="str">
        <f t="shared" si="0"/>
        <v/>
      </c>
      <c r="D12" s="64" t="str">
        <f t="shared" si="2"/>
        <v/>
      </c>
      <c r="E12" s="65" t="str">
        <f t="shared" si="3"/>
        <v/>
      </c>
      <c r="F12" s="52"/>
      <c r="G12" s="68"/>
      <c r="H12" s="68"/>
      <c r="I12" s="17">
        <f t="shared" si="4"/>
        <v>0</v>
      </c>
      <c r="J12" s="67"/>
      <c r="K12" s="69"/>
    </row>
    <row r="13" spans="1:11" ht="16.5" x14ac:dyDescent="0.3">
      <c r="A13" s="63" t="str">
        <f t="shared" si="1"/>
        <v/>
      </c>
      <c r="B13" s="52"/>
      <c r="C13" s="8" t="str">
        <f t="shared" si="0"/>
        <v/>
      </c>
      <c r="D13" s="64" t="str">
        <f t="shared" si="2"/>
        <v/>
      </c>
      <c r="E13" s="65" t="str">
        <f t="shared" si="3"/>
        <v/>
      </c>
      <c r="F13" s="52"/>
      <c r="G13" s="68"/>
      <c r="H13" s="68"/>
      <c r="I13" s="17">
        <f t="shared" si="4"/>
        <v>0</v>
      </c>
      <c r="J13" s="67"/>
    </row>
    <row r="14" spans="1:11" ht="16.5" x14ac:dyDescent="0.3">
      <c r="A14" s="63" t="str">
        <f t="shared" si="1"/>
        <v/>
      </c>
      <c r="B14" s="52"/>
      <c r="C14" s="8" t="str">
        <f t="shared" si="0"/>
        <v/>
      </c>
      <c r="D14" s="64" t="str">
        <f t="shared" si="2"/>
        <v/>
      </c>
      <c r="E14" s="65" t="str">
        <f t="shared" si="3"/>
        <v/>
      </c>
      <c r="F14" s="52"/>
      <c r="G14" s="68"/>
      <c r="H14" s="68"/>
      <c r="I14" s="17">
        <f t="shared" si="4"/>
        <v>0</v>
      </c>
      <c r="J14" s="67"/>
      <c r="K14" s="69"/>
    </row>
    <row r="15" spans="1:11" ht="16.5" x14ac:dyDescent="0.3">
      <c r="A15" s="63" t="str">
        <f t="shared" si="1"/>
        <v/>
      </c>
      <c r="B15" s="52"/>
      <c r="C15" s="8" t="str">
        <f t="shared" si="0"/>
        <v/>
      </c>
      <c r="D15" s="64" t="str">
        <f t="shared" si="2"/>
        <v/>
      </c>
      <c r="E15" s="65" t="str">
        <f t="shared" si="3"/>
        <v/>
      </c>
      <c r="F15" s="52"/>
      <c r="G15" s="68"/>
      <c r="H15" s="68"/>
      <c r="I15" s="17">
        <f t="shared" si="4"/>
        <v>0</v>
      </c>
      <c r="J15" s="67"/>
    </row>
    <row r="16" spans="1:11" ht="16.5" x14ac:dyDescent="0.3">
      <c r="A16" s="63" t="str">
        <f t="shared" si="1"/>
        <v/>
      </c>
      <c r="B16" s="52"/>
      <c r="C16" s="8" t="str">
        <f t="shared" si="0"/>
        <v/>
      </c>
      <c r="D16" s="64" t="str">
        <f t="shared" si="2"/>
        <v/>
      </c>
      <c r="E16" s="65" t="str">
        <f t="shared" si="3"/>
        <v/>
      </c>
      <c r="F16" s="52"/>
      <c r="G16" s="68"/>
      <c r="H16" s="68"/>
      <c r="I16" s="17">
        <f t="shared" si="4"/>
        <v>0</v>
      </c>
      <c r="J16" s="67"/>
    </row>
    <row r="17" spans="1:10" ht="16.5" x14ac:dyDescent="0.3">
      <c r="A17" s="63" t="str">
        <f t="shared" si="1"/>
        <v/>
      </c>
      <c r="B17" s="52"/>
      <c r="C17" s="8" t="str">
        <f t="shared" si="0"/>
        <v/>
      </c>
      <c r="D17" s="64" t="str">
        <f t="shared" si="2"/>
        <v/>
      </c>
      <c r="E17" s="65" t="str">
        <f t="shared" si="3"/>
        <v/>
      </c>
      <c r="F17" s="52"/>
      <c r="G17" s="68"/>
      <c r="H17" s="68"/>
      <c r="I17" s="17">
        <f t="shared" si="4"/>
        <v>0</v>
      </c>
      <c r="J17" s="67"/>
    </row>
    <row r="18" spans="1:10" ht="16.5" x14ac:dyDescent="0.3">
      <c r="A18" s="63" t="str">
        <f t="shared" si="1"/>
        <v/>
      </c>
      <c r="B18" s="52"/>
      <c r="C18" s="8" t="str">
        <f t="shared" si="0"/>
        <v/>
      </c>
      <c r="D18" s="64" t="str">
        <f t="shared" si="2"/>
        <v/>
      </c>
      <c r="E18" s="65" t="str">
        <f t="shared" si="3"/>
        <v/>
      </c>
      <c r="F18" s="52"/>
      <c r="G18" s="68"/>
      <c r="H18" s="68"/>
      <c r="I18" s="17">
        <f t="shared" si="4"/>
        <v>0</v>
      </c>
      <c r="J18" s="67"/>
    </row>
    <row r="19" spans="1:10" ht="16.5" x14ac:dyDescent="0.3">
      <c r="A19" s="63" t="str">
        <f t="shared" si="1"/>
        <v/>
      </c>
      <c r="B19" s="52"/>
      <c r="C19" s="8" t="str">
        <f t="shared" si="0"/>
        <v/>
      </c>
      <c r="D19" s="64" t="str">
        <f t="shared" si="2"/>
        <v/>
      </c>
      <c r="E19" s="65" t="str">
        <f t="shared" si="3"/>
        <v/>
      </c>
      <c r="F19" s="52"/>
      <c r="G19" s="68"/>
      <c r="H19" s="68"/>
      <c r="I19" s="17">
        <f t="shared" si="4"/>
        <v>0</v>
      </c>
      <c r="J19" s="67"/>
    </row>
    <row r="20" spans="1:10" ht="16.5" x14ac:dyDescent="0.3">
      <c r="A20" s="63" t="str">
        <f t="shared" si="1"/>
        <v/>
      </c>
      <c r="B20" s="52"/>
      <c r="C20" s="8" t="str">
        <f t="shared" si="0"/>
        <v/>
      </c>
      <c r="D20" s="64" t="str">
        <f t="shared" si="2"/>
        <v/>
      </c>
      <c r="E20" s="65" t="str">
        <f t="shared" si="3"/>
        <v/>
      </c>
      <c r="F20" s="52"/>
      <c r="G20" s="68"/>
      <c r="H20" s="68"/>
      <c r="I20" s="17">
        <f t="shared" si="4"/>
        <v>0</v>
      </c>
      <c r="J20" s="67"/>
    </row>
    <row r="21" spans="1:10" ht="16.5" x14ac:dyDescent="0.3">
      <c r="A21" s="63" t="str">
        <f t="shared" si="1"/>
        <v/>
      </c>
      <c r="B21" s="52"/>
      <c r="C21" s="8" t="str">
        <f t="shared" si="0"/>
        <v/>
      </c>
      <c r="D21" s="64" t="str">
        <f t="shared" si="2"/>
        <v/>
      </c>
      <c r="E21" s="65" t="str">
        <f t="shared" si="3"/>
        <v/>
      </c>
      <c r="F21" s="52"/>
      <c r="G21" s="68"/>
      <c r="H21" s="68"/>
      <c r="I21" s="17">
        <f t="shared" si="4"/>
        <v>0</v>
      </c>
      <c r="J21" s="67"/>
    </row>
    <row r="22" spans="1:10" ht="16.5" x14ac:dyDescent="0.3">
      <c r="A22" s="63" t="str">
        <f t="shared" si="1"/>
        <v/>
      </c>
      <c r="B22" s="52"/>
      <c r="C22" s="8" t="str">
        <f t="shared" si="0"/>
        <v/>
      </c>
      <c r="D22" s="64" t="str">
        <f t="shared" si="2"/>
        <v/>
      </c>
      <c r="E22" s="65" t="str">
        <f t="shared" si="3"/>
        <v/>
      </c>
      <c r="F22" s="52"/>
      <c r="G22" s="68"/>
      <c r="H22" s="68"/>
      <c r="I22" s="17">
        <f t="shared" si="4"/>
        <v>0</v>
      </c>
      <c r="J22" s="67"/>
    </row>
    <row r="23" spans="1:10" ht="16.5" x14ac:dyDescent="0.3">
      <c r="A23" s="63" t="str">
        <f t="shared" si="1"/>
        <v/>
      </c>
      <c r="B23" s="52"/>
      <c r="C23" s="8" t="str">
        <f t="shared" si="0"/>
        <v/>
      </c>
      <c r="D23" s="64" t="str">
        <f t="shared" si="2"/>
        <v/>
      </c>
      <c r="E23" s="65" t="str">
        <f t="shared" si="3"/>
        <v/>
      </c>
      <c r="F23" s="52"/>
      <c r="G23" s="68"/>
      <c r="H23" s="68"/>
      <c r="I23" s="17">
        <f t="shared" si="4"/>
        <v>0</v>
      </c>
      <c r="J23" s="67"/>
    </row>
    <row r="24" spans="1:10" ht="16.5" x14ac:dyDescent="0.3">
      <c r="A24" s="63" t="str">
        <f t="shared" si="1"/>
        <v/>
      </c>
      <c r="B24" s="52"/>
      <c r="C24" s="8" t="str">
        <f t="shared" si="0"/>
        <v/>
      </c>
      <c r="D24" s="64" t="str">
        <f t="shared" si="2"/>
        <v/>
      </c>
      <c r="E24" s="65" t="str">
        <f t="shared" si="3"/>
        <v/>
      </c>
      <c r="F24" s="52"/>
      <c r="G24" s="68"/>
      <c r="H24" s="68"/>
      <c r="I24" s="17">
        <f t="shared" si="4"/>
        <v>0</v>
      </c>
      <c r="J24" s="67"/>
    </row>
    <row r="25" spans="1:10" ht="16.5" x14ac:dyDescent="0.3">
      <c r="A25" s="63" t="str">
        <f t="shared" si="1"/>
        <v/>
      </c>
      <c r="B25" s="52"/>
      <c r="C25" s="8" t="str">
        <f t="shared" si="0"/>
        <v/>
      </c>
      <c r="D25" s="64" t="str">
        <f t="shared" si="2"/>
        <v/>
      </c>
      <c r="E25" s="65" t="str">
        <f t="shared" si="3"/>
        <v/>
      </c>
      <c r="F25" s="52"/>
      <c r="G25" s="68"/>
      <c r="H25" s="68"/>
      <c r="I25" s="17">
        <f t="shared" si="4"/>
        <v>0</v>
      </c>
      <c r="J25" s="67"/>
    </row>
    <row r="26" spans="1:10" ht="16.5" x14ac:dyDescent="0.3">
      <c r="A26" s="63" t="str">
        <f t="shared" si="1"/>
        <v/>
      </c>
      <c r="B26" s="52"/>
      <c r="C26" s="8" t="str">
        <f t="shared" si="0"/>
        <v/>
      </c>
      <c r="D26" s="64" t="str">
        <f t="shared" si="2"/>
        <v/>
      </c>
      <c r="E26" s="65" t="str">
        <f t="shared" si="3"/>
        <v/>
      </c>
      <c r="F26" s="52"/>
      <c r="G26" s="68"/>
      <c r="H26" s="68"/>
      <c r="I26" s="17">
        <f t="shared" si="4"/>
        <v>0</v>
      </c>
      <c r="J26" s="67"/>
    </row>
    <row r="27" spans="1:10" ht="16.5" x14ac:dyDescent="0.3">
      <c r="A27" s="63" t="str">
        <f t="shared" si="1"/>
        <v/>
      </c>
      <c r="B27" s="52"/>
      <c r="C27" s="8" t="str">
        <f t="shared" si="0"/>
        <v/>
      </c>
      <c r="D27" s="64" t="str">
        <f t="shared" si="2"/>
        <v/>
      </c>
      <c r="E27" s="65" t="str">
        <f t="shared" si="3"/>
        <v/>
      </c>
      <c r="F27" s="52"/>
      <c r="G27" s="68"/>
      <c r="H27" s="68"/>
      <c r="I27" s="17">
        <f t="shared" si="4"/>
        <v>0</v>
      </c>
      <c r="J27" s="67"/>
    </row>
    <row r="28" spans="1:10" ht="16.5" x14ac:dyDescent="0.3">
      <c r="A28" s="63" t="str">
        <f t="shared" si="1"/>
        <v/>
      </c>
      <c r="B28" s="52"/>
      <c r="C28" s="8" t="str">
        <f t="shared" si="0"/>
        <v/>
      </c>
      <c r="D28" s="64" t="str">
        <f t="shared" si="2"/>
        <v/>
      </c>
      <c r="E28" s="65" t="str">
        <f t="shared" si="3"/>
        <v/>
      </c>
      <c r="F28" s="52"/>
      <c r="G28" s="68"/>
      <c r="H28" s="68"/>
      <c r="I28" s="17">
        <f t="shared" si="4"/>
        <v>0</v>
      </c>
      <c r="J28" s="67"/>
    </row>
    <row r="29" spans="1:10" ht="16.5" x14ac:dyDescent="0.3">
      <c r="A29" s="63" t="str">
        <f t="shared" si="1"/>
        <v/>
      </c>
      <c r="B29" s="52"/>
      <c r="C29" s="8" t="str">
        <f t="shared" si="0"/>
        <v/>
      </c>
      <c r="D29" s="64" t="str">
        <f t="shared" si="2"/>
        <v/>
      </c>
      <c r="E29" s="65" t="str">
        <f t="shared" si="3"/>
        <v/>
      </c>
      <c r="F29" s="52"/>
      <c r="G29" s="68"/>
      <c r="H29" s="68"/>
      <c r="I29" s="17">
        <f t="shared" si="4"/>
        <v>0</v>
      </c>
      <c r="J29" s="67"/>
    </row>
    <row r="30" spans="1:10" ht="16.5" x14ac:dyDescent="0.3">
      <c r="A30" s="63" t="str">
        <f t="shared" si="1"/>
        <v/>
      </c>
      <c r="B30" s="52"/>
      <c r="C30" s="8" t="str">
        <f t="shared" si="0"/>
        <v/>
      </c>
      <c r="D30" s="64" t="str">
        <f t="shared" si="2"/>
        <v/>
      </c>
      <c r="E30" s="65" t="str">
        <f t="shared" si="3"/>
        <v/>
      </c>
      <c r="F30" s="52"/>
      <c r="G30" s="68"/>
      <c r="H30" s="68"/>
      <c r="I30" s="17">
        <f t="shared" si="4"/>
        <v>0</v>
      </c>
      <c r="J30" s="67"/>
    </row>
    <row r="31" spans="1:10" ht="16.5" x14ac:dyDescent="0.3">
      <c r="A31" s="63" t="str">
        <f t="shared" si="1"/>
        <v/>
      </c>
      <c r="B31" s="52"/>
      <c r="C31" s="8" t="str">
        <f t="shared" si="0"/>
        <v/>
      </c>
      <c r="D31" s="64" t="str">
        <f t="shared" si="2"/>
        <v/>
      </c>
      <c r="E31" s="65" t="str">
        <f t="shared" si="3"/>
        <v/>
      </c>
      <c r="F31" s="52"/>
      <c r="G31" s="68"/>
      <c r="H31" s="68"/>
      <c r="I31" s="17">
        <f t="shared" si="4"/>
        <v>0</v>
      </c>
      <c r="J31" s="67"/>
    </row>
    <row r="32" spans="1:10" ht="16.5" x14ac:dyDescent="0.3">
      <c r="A32" s="63" t="str">
        <f t="shared" si="1"/>
        <v/>
      </c>
      <c r="B32" s="52"/>
      <c r="C32" s="8" t="str">
        <f t="shared" si="0"/>
        <v/>
      </c>
      <c r="D32" s="64" t="str">
        <f t="shared" si="2"/>
        <v/>
      </c>
      <c r="E32" s="65" t="str">
        <f t="shared" si="3"/>
        <v/>
      </c>
      <c r="F32" s="52"/>
      <c r="G32" s="68"/>
      <c r="H32" s="68"/>
      <c r="I32" s="17">
        <f t="shared" si="4"/>
        <v>0</v>
      </c>
      <c r="J32" s="67"/>
    </row>
    <row r="33" spans="1:11" ht="16.5" x14ac:dyDescent="0.3">
      <c r="A33" s="63" t="str">
        <f t="shared" si="1"/>
        <v/>
      </c>
      <c r="B33" s="52"/>
      <c r="C33" s="8" t="str">
        <f t="shared" si="0"/>
        <v/>
      </c>
      <c r="D33" s="64" t="str">
        <f t="shared" si="2"/>
        <v/>
      </c>
      <c r="E33" s="65" t="str">
        <f t="shared" si="3"/>
        <v/>
      </c>
      <c r="F33" s="52"/>
      <c r="G33" s="68"/>
      <c r="H33" s="68"/>
      <c r="I33" s="17">
        <f t="shared" si="4"/>
        <v>0</v>
      </c>
      <c r="J33" s="67"/>
    </row>
    <row r="34" spans="1:11" ht="16.5" x14ac:dyDescent="0.3">
      <c r="A34" s="63" t="str">
        <f t="shared" si="1"/>
        <v/>
      </c>
      <c r="B34" s="52"/>
      <c r="C34" s="8" t="str">
        <f t="shared" si="0"/>
        <v/>
      </c>
      <c r="D34" s="64" t="str">
        <f t="shared" si="2"/>
        <v/>
      </c>
      <c r="E34" s="65" t="str">
        <f t="shared" si="3"/>
        <v/>
      </c>
      <c r="F34" s="52"/>
      <c r="G34" s="68"/>
      <c r="H34" s="68"/>
      <c r="I34" s="17">
        <f t="shared" si="4"/>
        <v>0</v>
      </c>
      <c r="J34" s="67"/>
    </row>
    <row r="35" spans="1:11" ht="16.5" x14ac:dyDescent="0.3">
      <c r="A35" s="63" t="str">
        <f t="shared" si="1"/>
        <v/>
      </c>
      <c r="B35" s="52"/>
      <c r="C35" s="8" t="str">
        <f t="shared" si="0"/>
        <v/>
      </c>
      <c r="D35" s="64" t="str">
        <f t="shared" si="2"/>
        <v/>
      </c>
      <c r="E35" s="65" t="str">
        <f t="shared" si="3"/>
        <v/>
      </c>
      <c r="F35" s="52"/>
      <c r="G35" s="68"/>
      <c r="H35" s="68"/>
      <c r="I35" s="17">
        <f t="shared" si="4"/>
        <v>0</v>
      </c>
      <c r="J35" s="67"/>
    </row>
    <row r="36" spans="1:11" ht="16.5" x14ac:dyDescent="0.3">
      <c r="A36" s="63" t="str">
        <f t="shared" si="1"/>
        <v/>
      </c>
      <c r="B36" s="52"/>
      <c r="C36" s="8" t="str">
        <f t="shared" si="0"/>
        <v/>
      </c>
      <c r="D36" s="64" t="str">
        <f t="shared" si="2"/>
        <v/>
      </c>
      <c r="E36" s="65" t="str">
        <f t="shared" si="3"/>
        <v/>
      </c>
      <c r="F36" s="52"/>
      <c r="G36" s="68"/>
      <c r="H36" s="68"/>
      <c r="I36" s="17">
        <f t="shared" si="4"/>
        <v>0</v>
      </c>
      <c r="J36" s="67"/>
    </row>
    <row r="37" spans="1:11" ht="16.5" x14ac:dyDescent="0.3">
      <c r="A37" s="63" t="str">
        <f t="shared" si="1"/>
        <v/>
      </c>
      <c r="B37" s="52"/>
      <c r="C37" s="8" t="str">
        <f t="shared" si="0"/>
        <v/>
      </c>
      <c r="D37" s="64" t="str">
        <f t="shared" si="2"/>
        <v/>
      </c>
      <c r="E37" s="65" t="str">
        <f t="shared" si="3"/>
        <v/>
      </c>
      <c r="F37" s="52"/>
      <c r="G37" s="68"/>
      <c r="H37" s="68"/>
      <c r="I37" s="17">
        <f t="shared" si="4"/>
        <v>0</v>
      </c>
      <c r="J37" s="67"/>
    </row>
    <row r="38" spans="1:11" ht="16.5" x14ac:dyDescent="0.3">
      <c r="A38" s="63" t="str">
        <f t="shared" si="1"/>
        <v/>
      </c>
      <c r="B38" s="52"/>
      <c r="C38" s="8" t="str">
        <f t="shared" si="0"/>
        <v/>
      </c>
      <c r="D38" s="64" t="str">
        <f t="shared" si="2"/>
        <v/>
      </c>
      <c r="E38" s="65" t="str">
        <f t="shared" si="3"/>
        <v/>
      </c>
      <c r="F38" s="52"/>
      <c r="G38" s="68"/>
      <c r="H38" s="68"/>
      <c r="I38" s="17">
        <f t="shared" si="4"/>
        <v>0</v>
      </c>
      <c r="J38" s="67"/>
    </row>
    <row r="39" spans="1:11" ht="16.5" x14ac:dyDescent="0.3">
      <c r="A39" s="63" t="str">
        <f t="shared" si="1"/>
        <v/>
      </c>
      <c r="B39" s="52"/>
      <c r="C39" s="8" t="str">
        <f t="shared" si="0"/>
        <v/>
      </c>
      <c r="D39" s="64" t="str">
        <f t="shared" si="2"/>
        <v/>
      </c>
      <c r="E39" s="65" t="str">
        <f t="shared" si="3"/>
        <v/>
      </c>
      <c r="F39" s="52"/>
      <c r="G39" s="68"/>
      <c r="H39" s="68"/>
      <c r="I39" s="17">
        <f t="shared" si="4"/>
        <v>0</v>
      </c>
      <c r="J39" s="67"/>
    </row>
    <row r="40" spans="1:11" ht="16.5" x14ac:dyDescent="0.3">
      <c r="A40" s="63" t="str">
        <f t="shared" si="1"/>
        <v/>
      </c>
      <c r="B40" s="52"/>
      <c r="C40" s="8" t="str">
        <f t="shared" si="0"/>
        <v/>
      </c>
      <c r="D40" s="64" t="str">
        <f t="shared" si="2"/>
        <v/>
      </c>
      <c r="E40" s="65" t="str">
        <f t="shared" si="3"/>
        <v/>
      </c>
      <c r="F40" s="52"/>
      <c r="G40" s="68"/>
      <c r="H40" s="68"/>
      <c r="I40" s="17">
        <f t="shared" si="4"/>
        <v>0</v>
      </c>
      <c r="J40" s="67"/>
    </row>
    <row r="41" spans="1:11" ht="16.5" x14ac:dyDescent="0.3">
      <c r="A41" s="63" t="str">
        <f t="shared" si="1"/>
        <v/>
      </c>
      <c r="B41" s="52"/>
      <c r="C41" s="8" t="str">
        <f t="shared" si="0"/>
        <v/>
      </c>
      <c r="D41" s="64" t="str">
        <f t="shared" si="2"/>
        <v/>
      </c>
      <c r="E41" s="65" t="str">
        <f t="shared" si="3"/>
        <v/>
      </c>
      <c r="F41" s="52"/>
      <c r="G41" s="68"/>
      <c r="H41" s="68"/>
      <c r="I41" s="17">
        <f t="shared" si="4"/>
        <v>0</v>
      </c>
      <c r="J41" s="67"/>
    </row>
    <row r="42" spans="1:11" ht="16.5" x14ac:dyDescent="0.3">
      <c r="A42" s="63" t="str">
        <f t="shared" si="1"/>
        <v/>
      </c>
      <c r="B42" s="52"/>
      <c r="C42" s="8" t="str">
        <f t="shared" si="0"/>
        <v/>
      </c>
      <c r="D42" s="64" t="str">
        <f t="shared" si="2"/>
        <v/>
      </c>
      <c r="E42" s="65" t="str">
        <f t="shared" si="3"/>
        <v/>
      </c>
      <c r="F42" s="52"/>
      <c r="G42" s="68"/>
      <c r="H42" s="68"/>
      <c r="I42" s="17">
        <f t="shared" si="4"/>
        <v>0</v>
      </c>
      <c r="J42" s="67"/>
    </row>
    <row r="43" spans="1:11" ht="17.25" thickBot="1" x14ac:dyDescent="0.35">
      <c r="A43" s="63" t="str">
        <f t="shared" si="1"/>
        <v/>
      </c>
      <c r="B43" s="52"/>
      <c r="C43" s="8" t="str">
        <f t="shared" si="0"/>
        <v/>
      </c>
      <c r="D43" s="70" t="str">
        <f t="shared" si="2"/>
        <v/>
      </c>
      <c r="E43" s="71" t="str">
        <f t="shared" si="3"/>
        <v/>
      </c>
      <c r="F43" s="52"/>
      <c r="G43" s="68"/>
      <c r="H43" s="68"/>
      <c r="I43" s="17">
        <f t="shared" si="4"/>
        <v>0</v>
      </c>
      <c r="J43" s="67"/>
    </row>
    <row r="44" spans="1:11" ht="1.9" customHeight="1" x14ac:dyDescent="0.3">
      <c r="A44" s="9"/>
      <c r="B44" s="72"/>
      <c r="C44" s="73"/>
      <c r="D44" s="73"/>
      <c r="E44" s="73"/>
      <c r="F44" s="73"/>
      <c r="G44" s="74"/>
      <c r="H44" s="75"/>
      <c r="I44" s="76"/>
      <c r="J44" s="77"/>
    </row>
    <row r="45" spans="1:11" s="83" customFormat="1" ht="16.5" x14ac:dyDescent="0.3">
      <c r="A45" s="10"/>
      <c r="B45" s="57"/>
      <c r="C45" s="57"/>
      <c r="D45" s="57"/>
      <c r="E45" s="78" t="s">
        <v>49</v>
      </c>
      <c r="F45" s="57"/>
      <c r="G45" s="79">
        <f>SUM(G8:G44)</f>
        <v>0</v>
      </c>
      <c r="H45" s="80">
        <f>SUM(H8:H44)</f>
        <v>0</v>
      </c>
      <c r="I45" s="18">
        <f>IF(G45+H45&gt;0,SUM(I8:I43),0)</f>
        <v>0</v>
      </c>
      <c r="J45" s="81" t="s">
        <v>55</v>
      </c>
      <c r="K45" s="82"/>
    </row>
    <row r="46" spans="1:11" ht="7.15" customHeight="1" x14ac:dyDescent="0.3">
      <c r="A46" s="11"/>
      <c r="B46" s="84"/>
      <c r="C46" s="84"/>
      <c r="D46" s="84"/>
      <c r="E46" s="84"/>
      <c r="F46" s="84"/>
      <c r="G46" s="85"/>
      <c r="H46" s="84"/>
      <c r="I46" s="84"/>
      <c r="J46" s="86"/>
    </row>
    <row r="47" spans="1:11" ht="9" customHeight="1" x14ac:dyDescent="0.3">
      <c r="A47" s="12"/>
      <c r="B47" s="12"/>
      <c r="C47" s="12"/>
      <c r="D47" s="12"/>
      <c r="E47" s="12"/>
      <c r="F47" s="12"/>
      <c r="G47" s="87"/>
      <c r="H47" s="12"/>
      <c r="I47" s="12"/>
      <c r="J47" s="88" t="s">
        <v>8</v>
      </c>
    </row>
    <row r="48" spans="1:11" ht="16.5" x14ac:dyDescent="0.3">
      <c r="A48" s="89" t="s">
        <v>51</v>
      </c>
      <c r="B48" s="89"/>
      <c r="C48" s="48"/>
      <c r="D48" s="48"/>
      <c r="E48" s="48"/>
      <c r="F48" s="12"/>
      <c r="G48" s="87"/>
      <c r="H48" s="35"/>
      <c r="I48" s="35"/>
      <c r="J48" s="35"/>
    </row>
    <row r="49" spans="1:12" ht="7.15" customHeight="1" x14ac:dyDescent="0.3">
      <c r="A49" s="13"/>
      <c r="B49" s="48"/>
      <c r="C49" s="48"/>
      <c r="D49" s="48"/>
      <c r="E49" s="48"/>
      <c r="F49" s="48"/>
      <c r="G49" s="51"/>
      <c r="H49" s="35"/>
      <c r="I49" s="35"/>
      <c r="J49" s="35"/>
    </row>
    <row r="50" spans="1:12" s="98" customFormat="1" ht="17.25" thickBot="1" x14ac:dyDescent="0.35">
      <c r="A50" s="90" t="s">
        <v>65</v>
      </c>
      <c r="B50" s="91"/>
      <c r="C50" s="91"/>
      <c r="D50" s="92"/>
      <c r="E50" s="93"/>
      <c r="F50" s="93"/>
      <c r="G50" s="94" t="s">
        <v>20</v>
      </c>
      <c r="H50" s="95"/>
      <c r="I50" s="96"/>
      <c r="J50" s="96"/>
      <c r="K50" s="97"/>
      <c r="L50" s="97"/>
    </row>
    <row r="51" spans="1:12" ht="16.899999999999999" customHeight="1" x14ac:dyDescent="0.3">
      <c r="A51" s="14">
        <v>1</v>
      </c>
      <c r="B51" s="179">
        <v>46023</v>
      </c>
      <c r="C51" s="180"/>
      <c r="D51" s="99" t="str">
        <f>IF(B52=0,G3,IF(B52&lt;G3,B52-1,""))</f>
        <v/>
      </c>
      <c r="E51" s="100"/>
      <c r="F51" s="101"/>
      <c r="G51" s="102" t="str">
        <f>IF(G45+I45=0,"",SUMPRODUCT((C8:C43=1)*I8:I43))</f>
        <v/>
      </c>
      <c r="H51" s="103"/>
      <c r="I51" s="35"/>
      <c r="J51" s="35"/>
    </row>
    <row r="52" spans="1:12" ht="16.899999999999999" customHeight="1" x14ac:dyDescent="0.3">
      <c r="A52" s="15">
        <v>2</v>
      </c>
      <c r="B52" s="181">
        <v>46143</v>
      </c>
      <c r="C52" s="182"/>
      <c r="D52" s="104" t="str">
        <f>IF(OR(D51=0,D51="",D51=$G$3,B52=0,B52&gt;$G$3),"",
IF(AND(B52&gt;0,B52&lt;=$G$3,B53=0),$G$3,
IF(AND(B52&gt;0,B52&lt;=$G$3,B53&gt;$G$3),$G$3,
B53-1)))</f>
        <v/>
      </c>
      <c r="E52" s="105"/>
      <c r="F52" s="106"/>
      <c r="G52" s="102" t="str">
        <f>IF(G45+I45=0,"",SUMPRODUCT((C8:C43=2)*I8:I43))</f>
        <v/>
      </c>
      <c r="H52" s="103"/>
      <c r="I52" s="35"/>
      <c r="J52" s="35"/>
    </row>
    <row r="53" spans="1:12" ht="16.5" x14ac:dyDescent="0.3">
      <c r="A53" s="15">
        <v>3</v>
      </c>
      <c r="B53" s="181"/>
      <c r="C53" s="182"/>
      <c r="D53" s="104" t="str">
        <f>IF(OR(D52=0,D52="",D52=$G$3,B53=0,B53&gt;$G$3),"",
IF(AND(B53&gt;0,B53&lt;=$G$3,B54=0),$G$3,
IF(AND(B53&gt;0,B53&lt;=$G$3,B54&gt;$G$3),$G$3,
B54-1)))</f>
        <v/>
      </c>
      <c r="E53" s="105"/>
      <c r="F53" s="106"/>
      <c r="G53" s="102" t="str">
        <f>IF(G45+I45=0,"",SUMPRODUCT((C8:C43=3)*I8:I43))</f>
        <v/>
      </c>
      <c r="H53" s="103"/>
      <c r="I53" s="35"/>
      <c r="J53" s="35"/>
    </row>
    <row r="54" spans="1:12" ht="16.5" x14ac:dyDescent="0.3">
      <c r="A54" s="15">
        <v>4</v>
      </c>
      <c r="B54" s="181"/>
      <c r="C54" s="182"/>
      <c r="D54" s="104" t="str">
        <f>IF(OR(D53=0,D53="",D53=$G$3,B54=0,B54&gt;$G$3),"",
IF(AND(B54&gt;0,B54&lt;=$G$3,B55=0),$G$3,
IF(AND(B54&gt;0,B54&lt;=$G$3,B55&gt;$G$3),$G$3,
B55-1)))</f>
        <v/>
      </c>
      <c r="E54" s="105"/>
      <c r="F54" s="106"/>
      <c r="G54" s="102" t="str">
        <f>IF(G45+I45=0,"",SUMPRODUCT((C8:C43=4)*I8:I43))</f>
        <v/>
      </c>
      <c r="H54" s="103"/>
      <c r="I54" s="35"/>
      <c r="J54" s="35"/>
    </row>
    <row r="55" spans="1:12" ht="16.5" x14ac:dyDescent="0.3">
      <c r="A55" s="15">
        <v>5</v>
      </c>
      <c r="B55" s="181"/>
      <c r="C55" s="182"/>
      <c r="D55" s="104" t="str">
        <f>IF(OR(D54=0,D54="",D54=$G$3,B55=0,B55&gt;$G$3),"",
IF(AND(B55&gt;0,B55&lt;=$G$3,B56=0),$G$3,
IF(AND(B55&gt;0,B55&lt;=$G$3,B56&gt;$G$3),$G$3,
B56-1)))</f>
        <v/>
      </c>
      <c r="E55" s="105"/>
      <c r="F55" s="106"/>
      <c r="G55" s="102" t="str">
        <f>IF(G45+I45=0,"",SUMPRODUCT((C8:C43=5)*I8:I43))</f>
        <v/>
      </c>
      <c r="H55" s="103"/>
      <c r="I55" s="35"/>
      <c r="J55" s="35"/>
    </row>
    <row r="56" spans="1:12" ht="16.5" x14ac:dyDescent="0.3">
      <c r="A56" s="15">
        <v>6</v>
      </c>
      <c r="B56" s="181"/>
      <c r="C56" s="182"/>
      <c r="D56" s="104" t="str">
        <f t="shared" ref="D56" si="5">IF(OR(D55=0,D55="",D55=$G$3,B56=0,B56&gt;$G$3),"",
IF(AND(B56&gt;0,B56&lt;=$G$3,B57=0),$G$3,
IF(AND(B56&gt;0,B56&lt;=$G$3,B57&gt;$G$3),$G$3,
B57-1)))</f>
        <v/>
      </c>
      <c r="E56" s="105"/>
      <c r="F56" s="106"/>
      <c r="G56" s="102" t="str">
        <f>IF(G45+I45=0,"",SUMPRODUCT((C8:C43=6)*I8:I43))</f>
        <v/>
      </c>
      <c r="H56" s="103"/>
      <c r="I56" s="35"/>
      <c r="J56" s="35"/>
    </row>
    <row r="57" spans="1:12" ht="17.25" thickBot="1" x14ac:dyDescent="0.35">
      <c r="A57" s="15">
        <v>7</v>
      </c>
      <c r="B57" s="183"/>
      <c r="C57" s="184"/>
      <c r="D57" s="104" t="str">
        <f>IF(OR(D56=0,D56="",D56=$G$3,B57=0,B57&gt;$G$3),"",
IF(AND(B57&gt;0,B57&lt;=$G$3,B58=0),$G$3,
IF(AND(B57&gt;0,B57&lt;=$G$3,B58&gt;$G$3),$G$3,
B58-1)))</f>
        <v/>
      </c>
      <c r="E57" s="105"/>
      <c r="F57" s="106"/>
      <c r="G57" s="107" t="str">
        <f>IF(G45+I45=0,"",SUMPRODUCT((C8:C43=7)*I8:I43))</f>
        <v/>
      </c>
      <c r="H57" s="103"/>
      <c r="I57" s="35"/>
      <c r="J57" s="35"/>
    </row>
    <row r="58" spans="1:12" s="98" customFormat="1" ht="18" thickBot="1" x14ac:dyDescent="0.35">
      <c r="A58" s="16"/>
      <c r="B58" s="108"/>
      <c r="C58" s="109" t="s">
        <v>12</v>
      </c>
      <c r="D58" s="110"/>
      <c r="E58" s="110"/>
      <c r="F58" s="111"/>
      <c r="G58" s="112" t="str">
        <f>IF(G45+I45=0,"",SUM(G51:G57))</f>
        <v/>
      </c>
      <c r="H58" s="103"/>
      <c r="I58" s="35"/>
      <c r="J58" s="35"/>
    </row>
    <row r="59" spans="1:12" ht="3.6" customHeight="1" x14ac:dyDescent="0.2">
      <c r="A59" s="2"/>
      <c r="B59" s="113"/>
      <c r="C59" s="113"/>
      <c r="D59" s="113"/>
      <c r="E59" s="113"/>
      <c r="F59" s="113"/>
      <c r="G59" s="114"/>
    </row>
    <row r="60" spans="1:12" x14ac:dyDescent="0.2">
      <c r="G60" s="49"/>
    </row>
    <row r="61" spans="1:12" x14ac:dyDescent="0.2">
      <c r="G61" s="49"/>
    </row>
  </sheetData>
  <mergeCells count="9">
    <mergeCell ref="I1:J1"/>
    <mergeCell ref="B51:C51"/>
    <mergeCell ref="B52:C52"/>
    <mergeCell ref="B53:C53"/>
    <mergeCell ref="B57:C57"/>
    <mergeCell ref="B56:C56"/>
    <mergeCell ref="B54:C54"/>
    <mergeCell ref="B55:C55"/>
    <mergeCell ref="A6:J6"/>
  </mergeCells>
  <pageMargins left="0.78740157480314965" right="0.35433070866141736" top="0.47244094488188981" bottom="0.31496062992125984" header="0.31496062992125984" footer="0.15748031496062992"/>
  <pageSetup paperSize="9" scale="7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26"/>
  <sheetViews>
    <sheetView showGridLines="0" topLeftCell="A13" zoomScaleNormal="100" workbookViewId="0">
      <selection activeCell="J14" sqref="J14"/>
    </sheetView>
  </sheetViews>
  <sheetFormatPr baseColWidth="10" defaultColWidth="11.25" defaultRowHeight="14.25" x14ac:dyDescent="0.2"/>
  <cols>
    <col min="1" max="1" width="5.125" style="21" customWidth="1"/>
    <col min="2" max="2" width="6.25" style="21" customWidth="1"/>
    <col min="3" max="5" width="11.25" style="21"/>
    <col min="6" max="6" width="13" style="21" customWidth="1"/>
    <col min="7" max="7" width="11.25" style="21"/>
    <col min="8" max="8" width="13.25" style="21" customWidth="1"/>
    <col min="9" max="9" width="13.875" style="21" customWidth="1"/>
    <col min="10" max="16384" width="11.25" style="21"/>
  </cols>
  <sheetData>
    <row r="1" spans="1:11" ht="17.45" customHeight="1" x14ac:dyDescent="0.2">
      <c r="A1" s="190" t="s">
        <v>32</v>
      </c>
      <c r="B1" s="191"/>
      <c r="C1" s="191"/>
      <c r="D1" s="191"/>
      <c r="E1" s="191"/>
      <c r="F1" s="191"/>
      <c r="G1" s="191"/>
      <c r="H1" s="192"/>
    </row>
    <row r="2" spans="1:11" ht="17.45" customHeight="1" thickBot="1" x14ac:dyDescent="0.25">
      <c r="A2" s="193"/>
      <c r="B2" s="194"/>
      <c r="C2" s="194"/>
      <c r="D2" s="194"/>
      <c r="E2" s="194"/>
      <c r="F2" s="194"/>
      <c r="G2" s="194"/>
      <c r="H2" s="195"/>
    </row>
    <row r="3" spans="1:11" s="25" customFormat="1" ht="19.899999999999999" customHeight="1" x14ac:dyDescent="0.2">
      <c r="A3" s="22" t="s">
        <v>57</v>
      </c>
      <c r="B3" s="23"/>
      <c r="C3" s="23"/>
      <c r="D3" s="23"/>
      <c r="E3" s="23"/>
      <c r="F3" s="23"/>
      <c r="G3" s="23"/>
      <c r="H3" s="24"/>
    </row>
    <row r="4" spans="1:11" s="25" customFormat="1" ht="19.899999999999999" customHeight="1" x14ac:dyDescent="0.2">
      <c r="A4" s="22" t="s">
        <v>72</v>
      </c>
      <c r="B4" s="23"/>
      <c r="C4" s="23"/>
      <c r="D4" s="23"/>
      <c r="E4" s="23"/>
      <c r="F4" s="23"/>
      <c r="G4" s="23"/>
      <c r="H4" s="24"/>
    </row>
    <row r="5" spans="1:11" s="25" customFormat="1" ht="19.899999999999999" customHeight="1" x14ac:dyDescent="0.2">
      <c r="A5" s="26" t="s">
        <v>56</v>
      </c>
      <c r="B5" s="23"/>
      <c r="C5" s="188" t="s">
        <v>70</v>
      </c>
      <c r="D5" s="189"/>
      <c r="E5" s="189"/>
      <c r="F5" s="189"/>
      <c r="G5" s="189"/>
      <c r="H5" s="189"/>
      <c r="I5" s="158"/>
    </row>
    <row r="6" spans="1:11" s="25" customFormat="1" ht="19.899999999999999" customHeight="1" x14ac:dyDescent="0.2">
      <c r="A6" s="26" t="s">
        <v>69</v>
      </c>
      <c r="B6" s="28"/>
      <c r="C6" s="188" t="s">
        <v>71</v>
      </c>
      <c r="D6" s="189"/>
      <c r="E6" s="189"/>
      <c r="F6" s="23"/>
      <c r="G6" s="23"/>
      <c r="H6" s="24"/>
      <c r="J6" s="30"/>
    </row>
    <row r="7" spans="1:11" s="25" customFormat="1" ht="19.899999999999999" customHeight="1" x14ac:dyDescent="0.2">
      <c r="A7" s="26" t="s">
        <v>38</v>
      </c>
      <c r="B7" s="28"/>
      <c r="C7" s="188" t="s">
        <v>40</v>
      </c>
      <c r="D7" s="189"/>
      <c r="E7" s="23"/>
      <c r="F7" s="29"/>
      <c r="G7" s="23"/>
      <c r="H7" s="24"/>
    </row>
    <row r="8" spans="1:11" s="25" customFormat="1" ht="19.899999999999999" customHeight="1" x14ac:dyDescent="0.2">
      <c r="A8" s="26" t="s">
        <v>39</v>
      </c>
      <c r="B8" s="28"/>
      <c r="C8" s="188" t="s">
        <v>73</v>
      </c>
      <c r="D8" s="189"/>
      <c r="E8" s="189"/>
      <c r="F8" s="189"/>
      <c r="G8" s="189"/>
      <c r="H8" s="189"/>
      <c r="I8" s="159"/>
      <c r="J8" s="20"/>
      <c r="K8" s="20"/>
    </row>
    <row r="9" spans="1:11" s="25" customFormat="1" ht="19.899999999999999" customHeight="1" x14ac:dyDescent="0.2">
      <c r="A9" s="26" t="s">
        <v>58</v>
      </c>
      <c r="B9" s="28"/>
      <c r="C9" s="27"/>
      <c r="D9" s="23"/>
      <c r="E9" s="23"/>
      <c r="F9" s="23"/>
      <c r="G9" s="23"/>
      <c r="H9" s="24"/>
    </row>
    <row r="10" spans="1:11" ht="4.1500000000000004" customHeight="1" x14ac:dyDescent="0.2">
      <c r="A10" s="198"/>
      <c r="B10" s="199"/>
      <c r="C10" s="199"/>
      <c r="D10" s="199"/>
      <c r="E10" s="199"/>
      <c r="F10" s="199"/>
      <c r="G10" s="199"/>
      <c r="H10" s="200"/>
    </row>
    <row r="11" spans="1:11" ht="122.45" customHeight="1" x14ac:dyDescent="0.2">
      <c r="A11" s="31" t="s">
        <v>33</v>
      </c>
      <c r="B11" s="201" t="s">
        <v>74</v>
      </c>
      <c r="C11" s="201"/>
      <c r="D11" s="201"/>
      <c r="E11" s="201"/>
      <c r="F11" s="201"/>
      <c r="G11" s="201"/>
      <c r="H11" s="202"/>
    </row>
    <row r="12" spans="1:11" ht="4.1500000000000004" customHeight="1" x14ac:dyDescent="0.2">
      <c r="A12" s="198"/>
      <c r="B12" s="199"/>
      <c r="C12" s="199"/>
      <c r="D12" s="199"/>
      <c r="E12" s="199"/>
      <c r="F12" s="199"/>
      <c r="G12" s="199"/>
      <c r="H12" s="200"/>
    </row>
    <row r="13" spans="1:11" ht="167.25" customHeight="1" x14ac:dyDescent="0.2">
      <c r="A13" s="31" t="s">
        <v>34</v>
      </c>
      <c r="B13" s="201" t="s">
        <v>60</v>
      </c>
      <c r="C13" s="201"/>
      <c r="D13" s="201"/>
      <c r="E13" s="201"/>
      <c r="F13" s="201"/>
      <c r="G13" s="201"/>
      <c r="H13" s="202"/>
    </row>
    <row r="14" spans="1:11" ht="169.5" customHeight="1" x14ac:dyDescent="0.2">
      <c r="A14" s="31"/>
      <c r="B14" s="203" t="s">
        <v>75</v>
      </c>
      <c r="C14" s="203"/>
      <c r="D14" s="203"/>
      <c r="E14" s="203"/>
      <c r="F14" s="203"/>
      <c r="G14" s="203"/>
      <c r="H14" s="204"/>
    </row>
    <row r="15" spans="1:11" ht="4.1500000000000004" customHeight="1" x14ac:dyDescent="0.2">
      <c r="A15" s="198" t="s">
        <v>61</v>
      </c>
      <c r="B15" s="199"/>
      <c r="C15" s="199"/>
      <c r="D15" s="199"/>
      <c r="E15" s="199"/>
      <c r="F15" s="199"/>
      <c r="G15" s="199"/>
      <c r="H15" s="200"/>
    </row>
    <row r="16" spans="1:11" ht="69" customHeight="1" x14ac:dyDescent="0.2">
      <c r="A16" s="32" t="s">
        <v>36</v>
      </c>
      <c r="B16" s="201" t="s">
        <v>43</v>
      </c>
      <c r="C16" s="201"/>
      <c r="D16" s="201"/>
      <c r="E16" s="201"/>
      <c r="F16" s="201"/>
      <c r="G16" s="201"/>
      <c r="H16" s="202"/>
    </row>
    <row r="17" spans="1:8" ht="4.1500000000000004" customHeight="1" x14ac:dyDescent="0.2">
      <c r="A17" s="198"/>
      <c r="B17" s="199"/>
      <c r="C17" s="199"/>
      <c r="D17" s="199"/>
      <c r="E17" s="199"/>
      <c r="F17" s="199"/>
      <c r="G17" s="199"/>
      <c r="H17" s="200"/>
    </row>
    <row r="18" spans="1:8" ht="103.5" customHeight="1" x14ac:dyDescent="0.2">
      <c r="A18" s="31" t="s">
        <v>35</v>
      </c>
      <c r="B18" s="201" t="s">
        <v>62</v>
      </c>
      <c r="C18" s="201"/>
      <c r="D18" s="201"/>
      <c r="E18" s="201"/>
      <c r="F18" s="201"/>
      <c r="G18" s="201"/>
      <c r="H18" s="202"/>
    </row>
    <row r="19" spans="1:8" ht="4.1500000000000004" customHeight="1" x14ac:dyDescent="0.2">
      <c r="A19" s="198"/>
      <c r="B19" s="199"/>
      <c r="C19" s="199"/>
      <c r="D19" s="199"/>
      <c r="E19" s="199"/>
      <c r="F19" s="199"/>
      <c r="G19" s="199"/>
      <c r="H19" s="200"/>
    </row>
    <row r="20" spans="1:8" ht="41.45" customHeight="1" thickBot="1" x14ac:dyDescent="0.25">
      <c r="A20" s="33" t="s">
        <v>37</v>
      </c>
      <c r="B20" s="196" t="s">
        <v>59</v>
      </c>
      <c r="C20" s="196"/>
      <c r="D20" s="196"/>
      <c r="E20" s="196"/>
      <c r="F20" s="196"/>
      <c r="G20" s="196"/>
      <c r="H20" s="197"/>
    </row>
    <row r="21" spans="1:8" ht="16.5" x14ac:dyDescent="0.3">
      <c r="A21" s="34"/>
      <c r="B21" s="34"/>
      <c r="C21" s="34"/>
      <c r="D21" s="34"/>
      <c r="E21" s="34"/>
      <c r="F21" s="34"/>
      <c r="G21" s="34"/>
      <c r="H21" s="34"/>
    </row>
    <row r="22" spans="1:8" ht="16.5" x14ac:dyDescent="0.3">
      <c r="A22" s="34"/>
      <c r="B22" s="34"/>
      <c r="C22" s="34"/>
      <c r="D22" s="34"/>
      <c r="E22" s="34"/>
      <c r="F22" s="34"/>
      <c r="G22" s="34"/>
      <c r="H22" s="34"/>
    </row>
    <row r="23" spans="1:8" ht="16.5" x14ac:dyDescent="0.3">
      <c r="A23" s="34"/>
      <c r="B23" s="34"/>
      <c r="C23" s="34"/>
      <c r="D23" s="34"/>
      <c r="E23" s="34"/>
      <c r="F23" s="34"/>
      <c r="G23" s="34"/>
      <c r="H23" s="34"/>
    </row>
    <row r="24" spans="1:8" ht="16.5" x14ac:dyDescent="0.3">
      <c r="A24" s="34"/>
      <c r="B24" s="34"/>
      <c r="C24" s="34"/>
      <c r="D24" s="34"/>
      <c r="E24" s="34"/>
      <c r="F24" s="34"/>
      <c r="G24" s="34"/>
      <c r="H24" s="34"/>
    </row>
    <row r="25" spans="1:8" ht="16.5" x14ac:dyDescent="0.3">
      <c r="A25" s="34"/>
      <c r="B25" s="34"/>
      <c r="C25" s="34"/>
      <c r="D25" s="34"/>
      <c r="E25" s="34"/>
      <c r="F25" s="34"/>
      <c r="G25" s="34"/>
      <c r="H25" s="34"/>
    </row>
    <row r="26" spans="1:8" ht="16.5" x14ac:dyDescent="0.3">
      <c r="A26" s="34"/>
      <c r="B26" s="34"/>
      <c r="C26" s="34"/>
      <c r="D26" s="34"/>
      <c r="E26" s="34"/>
      <c r="F26" s="34"/>
      <c r="G26" s="34"/>
      <c r="H26" s="34"/>
    </row>
  </sheetData>
  <mergeCells count="17">
    <mergeCell ref="B11:H11"/>
    <mergeCell ref="B13:H13"/>
    <mergeCell ref="B18:H18"/>
    <mergeCell ref="A10:H10"/>
    <mergeCell ref="B14:H14"/>
    <mergeCell ref="A15:H15"/>
    <mergeCell ref="B20:H20"/>
    <mergeCell ref="A19:H19"/>
    <mergeCell ref="A17:H17"/>
    <mergeCell ref="A12:H12"/>
    <mergeCell ref="B16:H16"/>
    <mergeCell ref="C5:H5"/>
    <mergeCell ref="C6:E6"/>
    <mergeCell ref="C7:D7"/>
    <mergeCell ref="C8:H8"/>
    <mergeCell ref="A1:H1"/>
    <mergeCell ref="A2:H2"/>
  </mergeCells>
  <pageMargins left="0.70866141732283472" right="0.6692913385826772" top="0.31496062992125984" bottom="0.15748031496062992" header="0.31496062992125984" footer="0.19685039370078741"/>
  <pageSetup paperSize="9" scale="9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Antrag</vt:lpstr>
      <vt:lpstr>Liste zum Antrag</vt:lpstr>
      <vt:lpstr>Erläuterungen zum Antrag</vt:lpstr>
      <vt:lpstr>Antrag!Druckbereich</vt:lpstr>
      <vt:lpstr>'Erläuterungen zum Antrag'!Druckbereich</vt:lpstr>
      <vt:lpstr>'Liste zum Antrag'!Druckbereich</vt:lpstr>
    </vt:vector>
  </TitlesOfParts>
  <Company>LWL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Budgetnachweis über die Abrechnung von Fachleistungsstunden im Rahmen der Hilfe zur Überwindung besonderer sozialer Schwierigkeiten</dc:title>
  <dc:creator>P0818202</dc:creator>
  <cp:lastModifiedBy>Uekötter, Lisa</cp:lastModifiedBy>
  <cp:lastPrinted>2021-07-07T12:13:21Z</cp:lastPrinted>
  <dcterms:created xsi:type="dcterms:W3CDTF">2018-01-30T09:54:22Z</dcterms:created>
  <dcterms:modified xsi:type="dcterms:W3CDTF">2026-10-12T12:31:02Z</dcterms:modified>
</cp:coreProperties>
</file>